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4940" windowHeight="8040" activeTab="2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<sst xmlns="http://schemas.openxmlformats.org/spreadsheetml/2006/main" count="162" uniqueCount="127">
  <si>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</si>
  <si>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</si>
  <si>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</si>
  <si>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</si>
  <si>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</si>
  <si>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</si>
  <si>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</si>
  <si>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</si>
  <si>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消費指数</t>
  </si>
  <si>
    <t>調査時期</t>
  </si>
  <si>
    <t>（前期差）</t>
  </si>
  <si>
    <t>（ＳＡ）</t>
  </si>
  <si>
    <t>№</t>
  </si>
  <si>
    <t>カテゴリ</t>
  </si>
  <si>
    <t>件数</t>
  </si>
  <si>
    <t>(全体)%</t>
  </si>
  <si>
    <t>サンプル数（％ﾍﾞｰｽ）</t>
  </si>
  <si>
    <t>1．公的年金給付（老齢、障害、遺族年金）</t>
  </si>
  <si>
    <t>2．保険給付金（医療、介護、失業保険）</t>
  </si>
  <si>
    <t>4．利息、株式配当、投信分配金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</si>
  <si>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</si>
  <si>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</si>
  <si>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</si>
  <si>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</si>
  <si>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支　　　　　　出</t>
  </si>
  <si>
    <t>1．食費（飲食会費は含まない）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</si>
  <si>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</si>
  <si>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</si>
  <si>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</si>
  <si>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</si>
  <si>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</si>
  <si>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Ⅱ．支出計</t>
  </si>
  <si>
    <r>
      <t>平均貯蓄性向（1-平均消費性向）</t>
    </r>
  </si>
  <si>
    <t>カテゴリー</t>
  </si>
  <si>
    <t>度数</t>
  </si>
  <si>
    <t>％</t>
  </si>
  <si>
    <t>合計</t>
  </si>
  <si>
    <t>世帯構成</t>
  </si>
  <si>
    <t>400～599万</t>
  </si>
  <si>
    <t>600～799万</t>
  </si>
  <si>
    <t>（数量）</t>
  </si>
  <si>
    <t>2人</t>
  </si>
  <si>
    <t>3人</t>
  </si>
  <si>
    <t>4人</t>
  </si>
  <si>
    <t>5人</t>
  </si>
  <si>
    <t>6人</t>
  </si>
  <si>
    <t>7人</t>
  </si>
  <si>
    <t>8人以上</t>
  </si>
  <si>
    <t>300万未満</t>
  </si>
  <si>
    <t>300～399万</t>
  </si>
  <si>
    <t>500～599万</t>
  </si>
  <si>
    <t>800万以上</t>
  </si>
  <si>
    <t>階級値</t>
  </si>
  <si>
    <t>(１)景気判断指数</t>
  </si>
  <si>
    <t>(２)暮らし向き判断指数</t>
  </si>
  <si>
    <t>①景気</t>
  </si>
  <si>
    <t>②雇用環境</t>
  </si>
  <si>
    <t>③物価</t>
  </si>
  <si>
    <t>④世帯収入</t>
  </si>
  <si>
    <t>⑤保有資産</t>
  </si>
  <si>
    <t>⑥お金の使い方</t>
  </si>
  <si>
    <t>⑦暮らしのゆとり</t>
  </si>
  <si>
    <t>見通し</t>
  </si>
  <si>
    <t>調　査　年　月</t>
  </si>
  <si>
    <t>調　査　項　目</t>
  </si>
  <si>
    <t>給
与</t>
  </si>
  <si>
    <t>収　　　　入　　（手取り額）</t>
  </si>
  <si>
    <t>世帯員の定例給与《手取り額》</t>
  </si>
  <si>
    <t>世帯員の臨時給与《手取り額》</t>
  </si>
  <si>
    <t>3．各種手当（児童手当、こども手当）</t>
  </si>
  <si>
    <t>11.保険一時金（生命保険、損害保険など）</t>
  </si>
  <si>
    <t>12．相続、贈与、退職金</t>
  </si>
  <si>
    <t>13．祝金、謝礼金、香典など</t>
  </si>
  <si>
    <t>14．身内からの仕送り</t>
  </si>
  <si>
    <t>Ⅰ．収入計 (C+D+E)</t>
  </si>
  <si>
    <t>2．住居費（家賃、駐車場、修繕）</t>
  </si>
  <si>
    <t>3．水道･光熱費（電気、ガス、上下水道、灯油など）</t>
  </si>
  <si>
    <t>9.自動車関連費用（車検、メンテナンス、タイヤなど）</t>
  </si>
  <si>
    <t>10．通信費（電話、新聞、受信料、プロバイダー料金など）</t>
  </si>
  <si>
    <t>11．教育費（授業料、教材費、学習塾、部活費用など）</t>
  </si>
  <si>
    <t>12．育児費（子ども用品、保育園、幼稚園など）</t>
  </si>
  <si>
    <t>13．交際費（飲食会費、贈答品、冠婚葬祭費など）</t>
  </si>
  <si>
    <t>14．娯楽、趣味（旅行、レジャー、映画鑑賞など）</t>
  </si>
  <si>
    <t>15．習い事（英会話、料理教室、スポーツクラブなど）</t>
  </si>
  <si>
    <t>16．高額商品（パソコン、家電、家具、インテリアなど）</t>
  </si>
  <si>
    <t>17．金融商品１（株、国債、外貨、金など）</t>
  </si>
  <si>
    <t>18．金融商品２（投資信託、変額・定額年金保険）</t>
  </si>
  <si>
    <t>20．借入返済２（自動車、学資、カードローン）</t>
  </si>
  <si>
    <t>21．税金、各種保険料支払い（給与天引き以外）</t>
  </si>
  <si>
    <t>22．身内への仕送り（学生など）</t>
  </si>
  <si>
    <t>９月</t>
  </si>
  <si>
    <t>23．小遣い、その他</t>
  </si>
  <si>
    <t>（単位：円）</t>
  </si>
  <si>
    <t>世帯収入合計 《支給額》（A+B）</t>
  </si>
  <si>
    <t>9．中古品売却（リサイクルショップなど）</t>
  </si>
  <si>
    <t>10.保険満期返戻金</t>
  </si>
  <si>
    <t>15．借り入れ（カードローン、キャッシング）</t>
  </si>
  <si>
    <t>16．その他</t>
  </si>
  <si>
    <t>E．その他収入(控除後）</t>
  </si>
  <si>
    <t>平均消費性向（支出計÷収入計×100）</t>
  </si>
  <si>
    <t>23年</t>
  </si>
  <si>
    <t>県北</t>
  </si>
  <si>
    <t>中央</t>
  </si>
  <si>
    <t>県南</t>
  </si>
  <si>
    <t>23年</t>
  </si>
  <si>
    <t>24年</t>
  </si>
  <si>
    <t>3月</t>
  </si>
  <si>
    <t>-</t>
  </si>
  <si>
    <t xml:space="preserve"> 9 月</t>
  </si>
  <si>
    <t xml:space="preserve"> 12月</t>
  </si>
  <si>
    <t>見通し</t>
  </si>
  <si>
    <t>23年8月
n=363</t>
  </si>
  <si>
    <t>23年11月
n=370</t>
  </si>
  <si>
    <t>24年2月
n=362</t>
  </si>
  <si>
    <t>前期比</t>
  </si>
  <si>
    <t>世帯主の定例給与　《支給額》</t>
  </si>
  <si>
    <t>世帯主の臨時給与　《支給額》</t>
  </si>
  <si>
    <t>A.世帯主の給与　《支給額》</t>
  </si>
  <si>
    <t>世帯員の定例給与　《支給額》</t>
  </si>
  <si>
    <t>世帯員の臨時給与　《支給額》</t>
  </si>
  <si>
    <t>B.世帯員の給与　《支給額》</t>
  </si>
  <si>
    <t>世帯主の定例給与　《手取り額》</t>
  </si>
  <si>
    <t>世帯主の臨時給与　《手取り額》</t>
  </si>
  <si>
    <t>　C．世帯主の勤労収入合計　 《手取り額》</t>
  </si>
  <si>
    <t>　D．世帯員の勤労収入合計 　《手取り額》</t>
  </si>
  <si>
    <t>世帯勤労収入合計 《手取り額》(C+D）</t>
  </si>
  <si>
    <t xml:space="preserve">19．借入返済１（住宅ローン）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</si>
</sst>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);[Red]\(0.0\)"/>
    <numFmt numFmtId="178" formatCode="0.0%\ ;&quot;▲&quot;0.0%\ "/>
    <numFmt numFmtId="179" formatCode="#,##0;&quot;▲ &quot;#,##0"/>
    <numFmt numFmtId="180" formatCode="\ #,##0.0;&quot;▲&quot;\ #,##0.0"/>
    <numFmt numFmtId="181" formatCode="#,##0_);[Red]\(#,##0\)"/>
    <numFmt numFmtId="182" formatCode="&quot;¥&quot;#,##0_);[Red]\(&quot;¥&quot;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b/>
      <sz val="11"/>
      <name val="NFモトヤシータ゛1KP"/>
      <family val="3"/>
    </font>
    <font>
      <sz val="11"/>
      <name val="NFモトヤシータ゛1KP"/>
      <family val="3"/>
    </font>
    <font>
      <sz val="12"/>
      <name val="NFモトヤシータ゛1KP"/>
      <family val="3"/>
    </font>
    <font>
      <b/>
      <sz val="12"/>
      <color indexed="9"/>
      <name val="NFモトヤシータ゛1KP"/>
      <family val="3"/>
    </font>
    <font>
      <b/>
      <sz val="9"/>
      <color indexed="9"/>
      <name val="NFモトヤシータ゛1KP"/>
      <family val="3"/>
    </font>
    <font>
      <b/>
      <sz val="10"/>
      <name val="NFモトヤシータ゛1KP"/>
      <family val="3"/>
    </font>
    <font>
      <b/>
      <sz val="12"/>
      <name val="NFモトヤシータ゛1KP"/>
      <family val="3"/>
    </font>
    <font>
      <b/>
      <sz val="9"/>
      <name val="NFモトヤシータ゛1KP"/>
      <family val="3"/>
    </font>
    <font>
      <sz val="12"/>
      <name val="ＭＳ Ｐゴシック"/>
      <family val="3"/>
    </font>
    <font>
      <b/>
      <sz val="14"/>
      <name val="NFモトヤアポロ1K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3" tint="0.7999799847602844"/>
      </bottom>
    </border>
    <border>
      <left style="thin">
        <color theme="6" tint="0.5999900102615356"/>
      </left>
      <right/>
      <top/>
      <bottom/>
    </border>
    <border>
      <left/>
      <right style="thin">
        <color theme="3" tint="0.7999799847602844"/>
      </right>
      <top/>
      <bottom/>
    </border>
    <border>
      <left/>
      <right/>
      <top/>
      <bottom style="thin">
        <color theme="8" tint="0.7999799847602844"/>
      </bottom>
    </border>
    <border>
      <left/>
      <right style="thin">
        <color theme="9" tint="0.7999799847602844"/>
      </right>
      <top style="thin">
        <color theme="3" tint="0.7999799847602844"/>
      </top>
      <bottom style="thin">
        <color theme="8" tint="0.7999799847602844"/>
      </bottom>
    </border>
    <border>
      <left/>
      <right/>
      <top style="thin">
        <color theme="3" tint="0.7999799847602844"/>
      </top>
      <bottom style="thin">
        <color theme="9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0"/>
      </right>
      <top style="thin">
        <color theme="8" tint="0.7999799847602844"/>
      </top>
      <bottom style="thin">
        <color theme="0"/>
      </bottom>
    </border>
    <border>
      <left/>
      <right style="thin">
        <color theme="9" tint="0.7999799847602844"/>
      </right>
      <top style="thin">
        <color theme="8" tint="0.7999799847602844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/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9" tint="0.7999799847602844"/>
      </top>
      <bottom style="thin">
        <color theme="0"/>
      </bottom>
    </border>
    <border>
      <left/>
      <right style="thin">
        <color theme="8" tint="0.7999799847602844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9" tint="0.7999799847602844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6" tint="0.5999900102615356"/>
      </bottom>
    </border>
    <border>
      <left/>
      <right/>
      <top style="thin">
        <color theme="0"/>
      </top>
      <bottom style="thin">
        <color theme="3" tint="0.7999799847602844"/>
      </bottom>
    </border>
    <border>
      <left/>
      <right style="thin">
        <color theme="0"/>
      </right>
      <top style="thin">
        <color theme="0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 style="thin">
        <color theme="6" tint="0.5999900102615356"/>
      </left>
      <right style="thin">
        <color theme="3" tint="0.7999799847602844"/>
      </right>
      <top/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23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hair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theme="6" tint="0.5999900102615356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9" tint="0.7999799847602844"/>
      </right>
      <top style="thin">
        <color theme="0"/>
      </top>
      <bottom style="thin">
        <color theme="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 style="thin">
        <color theme="9" tint="0.7999799847602844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>
        <color theme="6" tint="0.5999900102615356"/>
      </right>
      <top/>
      <bottom style="thin">
        <color theme="1"/>
      </bottom>
    </border>
    <border>
      <left/>
      <right style="thin">
        <color theme="3" tint="0.7999799847602844"/>
      </right>
      <top/>
      <bottom style="thin">
        <color theme="1"/>
      </bottom>
    </border>
    <border>
      <left/>
      <right style="thin">
        <color theme="8" tint="0.7999799847602844"/>
      </right>
      <top/>
      <bottom style="thin">
        <color theme="1"/>
      </bottom>
    </border>
    <border>
      <left/>
      <right style="thin">
        <color theme="0"/>
      </right>
      <top/>
      <bottom style="thin">
        <color theme="1"/>
      </bottom>
    </border>
    <border>
      <left style="thin">
        <color theme="9" tint="0.7999799847602844"/>
      </left>
      <right style="thin">
        <color theme="9" tint="0.7999799847602844"/>
      </right>
      <top/>
      <bottom style="thin">
        <color theme="1"/>
      </bottom>
    </border>
    <border>
      <left style="thin">
        <color theme="0"/>
      </left>
      <right style="thin">
        <color theme="0"/>
      </right>
      <top/>
      <bottom style="thin">
        <color theme="1"/>
      </bottom>
    </border>
    <border>
      <left style="thin">
        <color theme="6" tint="0.5999900102615356"/>
      </left>
      <right/>
      <top/>
      <bottom style="thin">
        <color theme="1"/>
      </bottom>
    </border>
    <border>
      <left style="thin">
        <color theme="0"/>
      </left>
      <right style="thin">
        <color theme="9" tint="0.7999799847602844"/>
      </right>
      <top/>
      <bottom style="thin">
        <color theme="1"/>
      </bottom>
    </border>
    <border>
      <left/>
      <right style="thin">
        <color theme="6" tint="0.5999900102615356"/>
      </right>
      <top/>
      <bottom style="thin"/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>
        <color indexed="55"/>
      </right>
      <top style="thin">
        <color indexed="55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/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699890613556"/>
      </bottom>
    </border>
    <border>
      <left/>
      <right/>
      <top/>
      <bottom style="thin">
        <color theme="6" tint="0.5999900102615356"/>
      </bottom>
    </border>
    <border>
      <left/>
      <right/>
      <top style="thin">
        <color theme="9" tint="0.7999799847602844"/>
      </top>
      <bottom style="thin">
        <color theme="0"/>
      </bottom>
    </border>
    <border>
      <left style="thin">
        <color theme="6" tint="0.5999900102615356"/>
      </left>
      <right/>
      <top/>
      <bottom style="thin">
        <color theme="6" tint="0.5999900102615356"/>
      </bottom>
    </border>
    <border>
      <left style="thin">
        <color theme="8" tint="0.7999799847602844"/>
      </left>
      <right style="thin">
        <color theme="0"/>
      </right>
      <top style="thin">
        <color theme="8" tint="0.7999799847602844"/>
      </top>
      <bottom/>
    </border>
    <border>
      <left style="thin">
        <color theme="0"/>
      </left>
      <right style="thin">
        <color theme="0"/>
      </right>
      <top style="thin">
        <color theme="8" tint="0.7999799847602844"/>
      </top>
      <bottom/>
    </border>
    <border>
      <left/>
      <right style="thin">
        <color theme="9" tint="0.7999799847602844"/>
      </right>
      <top style="thin">
        <color theme="8" tint="0.7999799847602844"/>
      </top>
      <bottom/>
    </border>
    <border>
      <left style="thin">
        <color theme="9" tint="0.7999799847602844"/>
      </left>
      <right style="thin">
        <color theme="0"/>
      </right>
      <top style="thin">
        <color theme="9" tint="0.7999799847602844"/>
      </top>
      <bottom/>
    </border>
    <border>
      <left style="thin">
        <color theme="0"/>
      </left>
      <right style="thin">
        <color theme="0"/>
      </right>
      <top style="thin">
        <color theme="9" tint="0.7999799847602844"/>
      </top>
      <bottom/>
    </border>
    <border>
      <left/>
      <right style="thin">
        <color theme="0"/>
      </right>
      <top style="thin">
        <color theme="9" tint="0.7999799847602844"/>
      </top>
      <bottom/>
    </border>
    <border>
      <left style="thin">
        <color theme="6" tint="0.5999900102615356"/>
      </left>
      <right style="thin">
        <color theme="6" tint="0.5999900102615356"/>
      </right>
      <top/>
      <bottom style="thin">
        <color theme="6" tint="0.5999900102615356"/>
      </bottom>
    </border>
    <border>
      <left style="thin">
        <color theme="3" tint="0.7999799847602844"/>
      </left>
      <right style="thin">
        <color theme="8" tint="0.7999799847602844"/>
      </right>
      <top/>
      <bottom/>
    </border>
    <border>
      <left/>
      <right style="thin">
        <color theme="9" tint="0.7999799847602844"/>
      </right>
      <top/>
      <bottom/>
    </border>
    <border>
      <left style="thin">
        <color theme="6" tint="0.5999900102615356"/>
      </left>
      <right/>
      <top/>
      <bottom style="thin"/>
    </border>
    <border>
      <left style="thin">
        <color theme="6" tint="0.5999900102615356"/>
      </left>
      <right style="thin">
        <color theme="3" tint="0.7999799847602844"/>
      </right>
      <top/>
      <bottom style="thin"/>
    </border>
    <border>
      <left/>
      <right/>
      <top/>
      <bottom style="thin"/>
    </border>
    <border>
      <left style="thin">
        <color theme="5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theme="0" tint="-0.4999699890613556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/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theme="8" tint="0.7999799847602844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 style="thin">
        <color indexed="55"/>
      </bottom>
    </border>
    <border>
      <left style="thin">
        <color indexed="55"/>
      </left>
      <right style="thin">
        <color theme="0" tint="-0.4999699890613556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>
        <color theme="0" tint="-0.4999699890613556"/>
      </right>
      <top style="thin">
        <color indexed="55"/>
      </top>
      <bottom/>
    </border>
    <border>
      <left style="thin"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 style="thin">
        <color theme="0" tint="-0.4999699890613556"/>
      </right>
      <top/>
      <bottom/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indexed="55"/>
      </top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>
        <color theme="6" tint="0.5999900102615356"/>
      </left>
      <right/>
      <top style="thin">
        <color theme="6" tint="0.5999900102615356"/>
      </top>
      <bottom/>
    </border>
    <border>
      <left/>
      <right style="thin">
        <color theme="6" tint="0.5999900102615356"/>
      </right>
      <top style="thin">
        <color theme="6" tint="0.5999900102615356"/>
      </top>
      <bottom/>
    </border>
    <border>
      <left/>
      <right style="thin">
        <color theme="6" tint="0.59999001026153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indexed="55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indexed="55"/>
      </right>
      <top style="thin"/>
      <bottom style="thin">
        <color theme="0" tint="-0.4999699890613556"/>
      </bottom>
    </border>
    <border>
      <left/>
      <right style="thin">
        <color indexed="55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indexed="55"/>
      </right>
      <top style="thin">
        <color theme="0" tint="-0.4999699890613556"/>
      </top>
      <bottom/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indexed="55"/>
      </left>
      <right style="thin">
        <color theme="0" tint="-0.4999699890613556"/>
      </right>
      <top style="thin"/>
      <bottom style="thin"/>
    </border>
    <border>
      <left style="thin">
        <color indexed="55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indexed="55"/>
      </left>
      <right/>
      <top style="thin">
        <color theme="0" tint="-0.4999699890613556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theme="0" tint="-0.4999699890613556"/>
      </top>
      <bottom style="hair">
        <color indexed="55"/>
      </bottom>
    </border>
    <border>
      <left/>
      <right style="thin">
        <color indexed="55"/>
      </right>
      <top style="thin">
        <color theme="0" tint="-0.4999699890613556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/>
      <right style="thin">
        <color indexed="55"/>
      </right>
      <top style="hair">
        <color indexed="55"/>
      </top>
      <bottom style="thin">
        <color indexed="55"/>
      </bottom>
    </border>
    <border>
      <left/>
      <right/>
      <top/>
      <bottom style="thin">
        <color theme="8" tint="0.3999800086021423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theme="8" tint="0.7999799847602844"/>
      </bottom>
    </border>
    <border>
      <left/>
      <right style="thin">
        <color indexed="55"/>
      </right>
      <top/>
      <bottom style="thin">
        <color theme="8" tint="0.7999799847602844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7" borderId="20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vertical="center"/>
    </xf>
    <xf numFmtId="176" fontId="6" fillId="6" borderId="23" xfId="0" applyNumberFormat="1" applyFont="1" applyFill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7" borderId="20" xfId="0" applyNumberFormat="1" applyFont="1" applyFill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6" borderId="33" xfId="0" applyFont="1" applyFill="1" applyBorder="1" applyAlignment="1">
      <alignment/>
    </xf>
    <xf numFmtId="0" fontId="6" fillId="6" borderId="23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176" fontId="6" fillId="33" borderId="34" xfId="0" applyNumberFormat="1" applyFont="1" applyFill="1" applyBorder="1" applyAlignment="1">
      <alignment vertical="center"/>
    </xf>
    <xf numFmtId="179" fontId="6" fillId="0" borderId="35" xfId="48" applyNumberFormat="1" applyFont="1" applyFill="1" applyBorder="1" applyAlignment="1">
      <alignment vertical="center"/>
    </xf>
    <xf numFmtId="179" fontId="15" fillId="0" borderId="35" xfId="48" applyNumberFormat="1" applyFont="1" applyFill="1" applyBorder="1" applyAlignment="1">
      <alignment vertical="center"/>
    </xf>
    <xf numFmtId="179" fontId="13" fillId="6" borderId="36" xfId="48" applyNumberFormat="1" applyFont="1" applyFill="1" applyBorder="1" applyAlignment="1">
      <alignment vertical="center"/>
    </xf>
    <xf numFmtId="179" fontId="6" fillId="0" borderId="37" xfId="48" applyNumberFormat="1" applyFont="1" applyFill="1" applyBorder="1" applyAlignment="1">
      <alignment vertical="center"/>
    </xf>
    <xf numFmtId="179" fontId="15" fillId="0" borderId="37" xfId="48" applyNumberFormat="1" applyFont="1" applyFill="1" applyBorder="1" applyAlignment="1">
      <alignment vertical="center"/>
    </xf>
    <xf numFmtId="179" fontId="6" fillId="0" borderId="38" xfId="48" applyNumberFormat="1" applyFont="1" applyFill="1" applyBorder="1" applyAlignment="1">
      <alignment vertical="center"/>
    </xf>
    <xf numFmtId="179" fontId="15" fillId="0" borderId="38" xfId="48" applyNumberFormat="1" applyFont="1" applyFill="1" applyBorder="1" applyAlignment="1">
      <alignment vertical="center"/>
    </xf>
    <xf numFmtId="179" fontId="7" fillId="6" borderId="38" xfId="48" applyNumberFormat="1" applyFont="1" applyFill="1" applyBorder="1" applyAlignment="1">
      <alignment vertical="center"/>
    </xf>
    <xf numFmtId="179" fontId="13" fillId="6" borderId="38" xfId="48" applyNumberFormat="1" applyFont="1" applyFill="1" applyBorder="1" applyAlignment="1">
      <alignment vertical="center"/>
    </xf>
    <xf numFmtId="38" fontId="5" fillId="35" borderId="35" xfId="48" applyFont="1" applyFill="1" applyBorder="1" applyAlignment="1">
      <alignment vertical="center"/>
    </xf>
    <xf numFmtId="179" fontId="6" fillId="35" borderId="38" xfId="48" applyNumberFormat="1" applyFont="1" applyFill="1" applyBorder="1" applyAlignment="1">
      <alignment vertical="center"/>
    </xf>
    <xf numFmtId="179" fontId="15" fillId="35" borderId="38" xfId="48" applyNumberFormat="1" applyFont="1" applyFill="1" applyBorder="1" applyAlignment="1">
      <alignment vertical="center"/>
    </xf>
    <xf numFmtId="38" fontId="7" fillId="6" borderId="39" xfId="48" applyFont="1" applyFill="1" applyBorder="1" applyAlignment="1">
      <alignment vertical="center"/>
    </xf>
    <xf numFmtId="38" fontId="7" fillId="6" borderId="40" xfId="48" applyFont="1" applyFill="1" applyBorder="1" applyAlignment="1">
      <alignment vertical="center"/>
    </xf>
    <xf numFmtId="179" fontId="13" fillId="6" borderId="41" xfId="48" applyNumberFormat="1" applyFont="1" applyFill="1" applyBorder="1" applyAlignment="1">
      <alignment vertical="center"/>
    </xf>
    <xf numFmtId="38" fontId="5" fillId="6" borderId="42" xfId="48" applyFont="1" applyFill="1" applyBorder="1" applyAlignment="1">
      <alignment horizontal="center" vertical="center"/>
    </xf>
    <xf numFmtId="38" fontId="5" fillId="35" borderId="43" xfId="48" applyFont="1" applyFill="1" applyBorder="1" applyAlignment="1">
      <alignment vertical="center"/>
    </xf>
    <xf numFmtId="179" fontId="6" fillId="35" borderId="37" xfId="48" applyNumberFormat="1" applyFont="1" applyFill="1" applyBorder="1" applyAlignment="1">
      <alignment vertical="center"/>
    </xf>
    <xf numFmtId="179" fontId="15" fillId="35" borderId="37" xfId="48" applyNumberFormat="1" applyFont="1" applyFill="1" applyBorder="1" applyAlignment="1">
      <alignment vertical="center"/>
    </xf>
    <xf numFmtId="38" fontId="5" fillId="35" borderId="44" xfId="48" applyFont="1" applyFill="1" applyBorder="1" applyAlignment="1">
      <alignment vertical="center"/>
    </xf>
    <xf numFmtId="38" fontId="7" fillId="6" borderId="45" xfId="48" applyFont="1" applyFill="1" applyBorder="1" applyAlignment="1">
      <alignment vertical="center"/>
    </xf>
    <xf numFmtId="38" fontId="7" fillId="6" borderId="46" xfId="48" applyFont="1" applyFill="1" applyBorder="1" applyAlignment="1">
      <alignment vertical="center"/>
    </xf>
    <xf numFmtId="38" fontId="10" fillId="6" borderId="0" xfId="48" applyFont="1" applyFill="1" applyBorder="1" applyAlignment="1">
      <alignment vertical="center"/>
    </xf>
    <xf numFmtId="38" fontId="10" fillId="6" borderId="47" xfId="48" applyFont="1" applyFill="1" applyBorder="1" applyAlignment="1">
      <alignment vertical="center"/>
    </xf>
    <xf numFmtId="179" fontId="6" fillId="35" borderId="44" xfId="48" applyNumberFormat="1" applyFont="1" applyFill="1" applyBorder="1" applyAlignment="1">
      <alignment vertical="center"/>
    </xf>
    <xf numFmtId="179" fontId="15" fillId="35" borderId="44" xfId="48" applyNumberFormat="1" applyFont="1" applyFill="1" applyBorder="1" applyAlignment="1">
      <alignment vertical="center"/>
    </xf>
    <xf numFmtId="179" fontId="6" fillId="35" borderId="41" xfId="48" applyNumberFormat="1" applyFont="1" applyFill="1" applyBorder="1" applyAlignment="1">
      <alignment vertical="center"/>
    </xf>
    <xf numFmtId="179" fontId="15" fillId="35" borderId="41" xfId="48" applyNumberFormat="1" applyFont="1" applyFill="1" applyBorder="1" applyAlignment="1">
      <alignment vertical="center"/>
    </xf>
    <xf numFmtId="179" fontId="6" fillId="35" borderId="35" xfId="48" applyNumberFormat="1" applyFont="1" applyFill="1" applyBorder="1" applyAlignment="1">
      <alignment vertical="center"/>
    </xf>
    <xf numFmtId="179" fontId="15" fillId="35" borderId="35" xfId="48" applyNumberFormat="1" applyFont="1" applyFill="1" applyBorder="1" applyAlignment="1">
      <alignment vertical="center"/>
    </xf>
    <xf numFmtId="179" fontId="6" fillId="35" borderId="48" xfId="48" applyNumberFormat="1" applyFont="1" applyFill="1" applyBorder="1" applyAlignment="1">
      <alignment vertical="center"/>
    </xf>
    <xf numFmtId="179" fontId="15" fillId="35" borderId="48" xfId="48" applyNumberFormat="1" applyFont="1" applyFill="1" applyBorder="1" applyAlignment="1">
      <alignment vertical="center"/>
    </xf>
    <xf numFmtId="38" fontId="5" fillId="35" borderId="49" xfId="48" applyFont="1" applyFill="1" applyBorder="1" applyAlignment="1">
      <alignment vertical="center"/>
    </xf>
    <xf numFmtId="38" fontId="5" fillId="35" borderId="50" xfId="48" applyFont="1" applyFill="1" applyBorder="1" applyAlignment="1">
      <alignment vertical="center"/>
    </xf>
    <xf numFmtId="38" fontId="5" fillId="35" borderId="47" xfId="48" applyFont="1" applyFill="1" applyBorder="1" applyAlignment="1">
      <alignment vertical="center"/>
    </xf>
    <xf numFmtId="38" fontId="5" fillId="35" borderId="40" xfId="48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9" fontId="1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38" fontId="5" fillId="35" borderId="45" xfId="48" applyFont="1" applyFill="1" applyBorder="1" applyAlignment="1">
      <alignment vertical="center"/>
    </xf>
    <xf numFmtId="38" fontId="5" fillId="35" borderId="51" xfId="48" applyFont="1" applyFill="1" applyBorder="1" applyAlignment="1">
      <alignment vertical="center"/>
    </xf>
    <xf numFmtId="179" fontId="6" fillId="35" borderId="52" xfId="48" applyNumberFormat="1" applyFont="1" applyFill="1" applyBorder="1" applyAlignment="1">
      <alignment vertical="center"/>
    </xf>
    <xf numFmtId="179" fontId="15" fillId="35" borderId="52" xfId="48" applyNumberFormat="1" applyFont="1" applyFill="1" applyBorder="1" applyAlignment="1">
      <alignment vertical="center"/>
    </xf>
    <xf numFmtId="38" fontId="5" fillId="35" borderId="53" xfId="48" applyFont="1" applyFill="1" applyBorder="1" applyAlignment="1">
      <alignment vertical="center"/>
    </xf>
    <xf numFmtId="176" fontId="6" fillId="33" borderId="54" xfId="0" applyNumberFormat="1" applyFont="1" applyFill="1" applyBorder="1" applyAlignment="1">
      <alignment vertical="center"/>
    </xf>
    <xf numFmtId="0" fontId="6" fillId="10" borderId="55" xfId="0" applyFont="1" applyFill="1" applyBorder="1" applyAlignment="1">
      <alignment horizontal="center" vertical="center"/>
    </xf>
    <xf numFmtId="176" fontId="6" fillId="6" borderId="56" xfId="0" applyNumberFormat="1" applyFont="1" applyFill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7" borderId="60" xfId="0" applyNumberFormat="1" applyFont="1" applyFill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8" fontId="5" fillId="35" borderId="62" xfId="48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10" borderId="63" xfId="0" applyFont="1" applyFill="1" applyBorder="1" applyAlignment="1">
      <alignment horizontal="center" vertical="center"/>
    </xf>
    <xf numFmtId="176" fontId="6" fillId="33" borderId="64" xfId="0" applyNumberFormat="1" applyFont="1" applyFill="1" applyBorder="1" applyAlignment="1">
      <alignment vertical="center"/>
    </xf>
    <xf numFmtId="176" fontId="6" fillId="6" borderId="65" xfId="0" applyNumberFormat="1" applyFont="1" applyFill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6" fillId="7" borderId="67" xfId="0" applyNumberFormat="1" applyFont="1" applyFill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0" fontId="6" fillId="10" borderId="69" xfId="0" applyFont="1" applyFill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10" borderId="71" xfId="0" applyFont="1" applyFill="1" applyBorder="1" applyAlignment="1">
      <alignment horizontal="center" vertical="center"/>
    </xf>
    <xf numFmtId="179" fontId="7" fillId="6" borderId="72" xfId="48" applyNumberFormat="1" applyFont="1" applyFill="1" applyBorder="1" applyAlignment="1">
      <alignment horizontal="right" vertical="center"/>
    </xf>
    <xf numFmtId="0" fontId="10" fillId="36" borderId="73" xfId="0" applyFont="1" applyFill="1" applyBorder="1" applyAlignment="1">
      <alignment vertical="center"/>
    </xf>
    <xf numFmtId="0" fontId="10" fillId="36" borderId="74" xfId="0" applyFont="1" applyFill="1" applyBorder="1" applyAlignment="1">
      <alignment vertical="center"/>
    </xf>
    <xf numFmtId="179" fontId="14" fillId="36" borderId="74" xfId="48" applyNumberFormat="1" applyFont="1" applyFill="1" applyBorder="1" applyAlignment="1">
      <alignment vertical="center"/>
    </xf>
    <xf numFmtId="179" fontId="10" fillId="36" borderId="75" xfId="48" applyNumberFormat="1" applyFont="1" applyFill="1" applyBorder="1" applyAlignment="1">
      <alignment vertical="center"/>
    </xf>
    <xf numFmtId="179" fontId="7" fillId="6" borderId="72" xfId="48" applyNumberFormat="1" applyFont="1" applyFill="1" applyBorder="1" applyAlignment="1">
      <alignment vertical="center"/>
    </xf>
    <xf numFmtId="38" fontId="7" fillId="6" borderId="76" xfId="48" applyFont="1" applyFill="1" applyBorder="1" applyAlignment="1">
      <alignment vertical="center"/>
    </xf>
    <xf numFmtId="38" fontId="7" fillId="6" borderId="77" xfId="48" applyFont="1" applyFill="1" applyBorder="1" applyAlignment="1">
      <alignment vertical="center"/>
    </xf>
    <xf numFmtId="179" fontId="7" fillId="6" borderId="78" xfId="48" applyNumberFormat="1" applyFont="1" applyFill="1" applyBorder="1" applyAlignment="1">
      <alignment vertical="center"/>
    </xf>
    <xf numFmtId="179" fontId="14" fillId="18" borderId="79" xfId="48" applyNumberFormat="1" applyFont="1" applyFill="1" applyBorder="1" applyAlignment="1">
      <alignment vertical="center"/>
    </xf>
    <xf numFmtId="179" fontId="10" fillId="18" borderId="80" xfId="48" applyNumberFormat="1" applyFont="1" applyFill="1" applyBorder="1" applyAlignment="1">
      <alignment vertical="center"/>
    </xf>
    <xf numFmtId="179" fontId="6" fillId="0" borderId="44" xfId="0" applyNumberFormat="1" applyFont="1" applyBorder="1" applyAlignment="1">
      <alignment vertical="center"/>
    </xf>
    <xf numFmtId="181" fontId="14" fillId="9" borderId="81" xfId="48" applyNumberFormat="1" applyFont="1" applyFill="1" applyBorder="1" applyAlignment="1">
      <alignment vertical="center"/>
    </xf>
    <xf numFmtId="0" fontId="6" fillId="10" borderId="12" xfId="0" applyFont="1" applyFill="1" applyBorder="1" applyAlignment="1">
      <alignment horizontal="center" vertical="center"/>
    </xf>
    <xf numFmtId="38" fontId="5" fillId="6" borderId="52" xfId="48" applyFont="1" applyFill="1" applyBorder="1" applyAlignment="1">
      <alignment horizontal="center" vertical="center"/>
    </xf>
    <xf numFmtId="0" fontId="8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shrinkToFit="1"/>
    </xf>
    <xf numFmtId="0" fontId="6" fillId="10" borderId="8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10" borderId="91" xfId="0" applyFont="1" applyFill="1" applyBorder="1" applyAlignment="1">
      <alignment horizontal="center" vertical="center"/>
    </xf>
    <xf numFmtId="176" fontId="6" fillId="33" borderId="34" xfId="0" applyNumberFormat="1" applyFont="1" applyFill="1" applyBorder="1" applyAlignment="1" quotePrefix="1">
      <alignment horizontal="center" vertical="center"/>
    </xf>
    <xf numFmtId="176" fontId="6" fillId="6" borderId="92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7" borderId="93" xfId="0" applyNumberFormat="1" applyFont="1" applyFill="1" applyBorder="1" applyAlignment="1">
      <alignment horizontal="center" vertical="center"/>
    </xf>
    <xf numFmtId="0" fontId="6" fillId="10" borderId="94" xfId="0" applyFont="1" applyFill="1" applyBorder="1" applyAlignment="1">
      <alignment vertical="center"/>
    </xf>
    <xf numFmtId="176" fontId="6" fillId="33" borderId="95" xfId="0" applyNumberFormat="1" applyFont="1" applyFill="1" applyBorder="1" applyAlignment="1">
      <alignment vertical="center"/>
    </xf>
    <xf numFmtId="176" fontId="6" fillId="6" borderId="94" xfId="0" applyNumberFormat="1" applyFont="1" applyFill="1" applyBorder="1" applyAlignment="1">
      <alignment vertical="center"/>
    </xf>
    <xf numFmtId="176" fontId="6" fillId="0" borderId="96" xfId="0" applyNumberFormat="1" applyFont="1" applyFill="1" applyBorder="1" applyAlignment="1">
      <alignment vertical="center"/>
    </xf>
    <xf numFmtId="176" fontId="6" fillId="7" borderId="96" xfId="0" applyNumberFormat="1" applyFont="1" applyFill="1" applyBorder="1" applyAlignment="1">
      <alignment vertical="center"/>
    </xf>
    <xf numFmtId="176" fontId="6" fillId="6" borderId="12" xfId="0" applyNumberFormat="1" applyFont="1" applyFill="1" applyBorder="1" applyAlignment="1">
      <alignment vertical="center"/>
    </xf>
    <xf numFmtId="0" fontId="12" fillId="21" borderId="97" xfId="0" applyFont="1" applyFill="1" applyBorder="1" applyAlignment="1">
      <alignment horizontal="center"/>
    </xf>
    <xf numFmtId="0" fontId="5" fillId="9" borderId="98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179" fontId="6" fillId="0" borderId="99" xfId="48" applyNumberFormat="1" applyFont="1" applyFill="1" applyBorder="1" applyAlignment="1">
      <alignment vertical="center"/>
    </xf>
    <xf numFmtId="179" fontId="15" fillId="0" borderId="99" xfId="48" applyNumberFormat="1" applyFont="1" applyFill="1" applyBorder="1" applyAlignment="1">
      <alignment vertical="center"/>
    </xf>
    <xf numFmtId="179" fontId="6" fillId="0" borderId="100" xfId="48" applyNumberFormat="1" applyFont="1" applyFill="1" applyBorder="1" applyAlignment="1">
      <alignment horizontal="right" vertical="center" wrapText="1"/>
    </xf>
    <xf numFmtId="38" fontId="5" fillId="35" borderId="101" xfId="48" applyFont="1" applyFill="1" applyBorder="1" applyAlignment="1">
      <alignment vertical="center"/>
    </xf>
    <xf numFmtId="179" fontId="6" fillId="35" borderId="102" xfId="48" applyNumberFormat="1" applyFont="1" applyFill="1" applyBorder="1" applyAlignment="1">
      <alignment vertical="center"/>
    </xf>
    <xf numFmtId="179" fontId="15" fillId="35" borderId="102" xfId="48" applyNumberFormat="1" applyFont="1" applyFill="1" applyBorder="1" applyAlignment="1">
      <alignment vertical="center"/>
    </xf>
    <xf numFmtId="38" fontId="10" fillId="6" borderId="103" xfId="48" applyFont="1" applyFill="1" applyBorder="1" applyAlignment="1">
      <alignment vertical="center"/>
    </xf>
    <xf numFmtId="179" fontId="13" fillId="6" borderId="48" xfId="48" applyNumberFormat="1" applyFont="1" applyFill="1" applyBorder="1" applyAlignment="1">
      <alignment vertical="center"/>
    </xf>
    <xf numFmtId="0" fontId="5" fillId="35" borderId="72" xfId="0" applyFont="1" applyFill="1" applyBorder="1" applyAlignment="1">
      <alignment vertical="center"/>
    </xf>
    <xf numFmtId="179" fontId="6" fillId="35" borderId="104" xfId="48" applyNumberFormat="1" applyFont="1" applyFill="1" applyBorder="1" applyAlignment="1">
      <alignment vertical="center"/>
    </xf>
    <xf numFmtId="0" fontId="5" fillId="35" borderId="105" xfId="0" applyFont="1" applyFill="1" applyBorder="1" applyAlignment="1">
      <alignment vertical="center"/>
    </xf>
    <xf numFmtId="38" fontId="5" fillId="35" borderId="72" xfId="48" applyFont="1" applyFill="1" applyBorder="1" applyAlignment="1">
      <alignment vertical="center"/>
    </xf>
    <xf numFmtId="38" fontId="5" fillId="35" borderId="105" xfId="48" applyFont="1" applyFill="1" applyBorder="1" applyAlignment="1">
      <alignment vertical="center"/>
    </xf>
    <xf numFmtId="179" fontId="15" fillId="35" borderId="106" xfId="48" applyNumberFormat="1" applyFont="1" applyFill="1" applyBorder="1" applyAlignment="1">
      <alignment vertical="center"/>
    </xf>
    <xf numFmtId="38" fontId="7" fillId="6" borderId="107" xfId="48" applyFont="1" applyFill="1" applyBorder="1" applyAlignment="1">
      <alignment vertical="center"/>
    </xf>
    <xf numFmtId="179" fontId="13" fillId="6" borderId="108" xfId="48" applyNumberFormat="1" applyFont="1" applyFill="1" applyBorder="1" applyAlignment="1">
      <alignment vertical="center"/>
    </xf>
    <xf numFmtId="38" fontId="13" fillId="18" borderId="109" xfId="48" applyFont="1" applyFill="1" applyBorder="1" applyAlignment="1">
      <alignment vertical="center" textRotation="255"/>
    </xf>
    <xf numFmtId="38" fontId="5" fillId="35" borderId="39" xfId="48" applyFont="1" applyFill="1" applyBorder="1" applyAlignment="1">
      <alignment vertical="center"/>
    </xf>
    <xf numFmtId="38" fontId="5" fillId="35" borderId="110" xfId="48" applyFont="1" applyFill="1" applyBorder="1" applyAlignment="1">
      <alignment vertical="center"/>
    </xf>
    <xf numFmtId="38" fontId="5" fillId="35" borderId="46" xfId="48" applyFont="1" applyFill="1" applyBorder="1" applyAlignment="1">
      <alignment vertical="center"/>
    </xf>
    <xf numFmtId="38" fontId="5" fillId="35" borderId="111" xfId="48" applyFont="1" applyFill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0" borderId="113" xfId="0" applyFont="1" applyBorder="1" applyAlignment="1">
      <alignment vertical="center"/>
    </xf>
    <xf numFmtId="38" fontId="5" fillId="35" borderId="112" xfId="48" applyFont="1" applyFill="1" applyBorder="1" applyAlignment="1">
      <alignment vertical="center"/>
    </xf>
    <xf numFmtId="179" fontId="10" fillId="9" borderId="114" xfId="48" applyNumberFormat="1" applyFont="1" applyFill="1" applyBorder="1" applyAlignment="1">
      <alignment vertical="center"/>
    </xf>
    <xf numFmtId="178" fontId="9" fillId="11" borderId="115" xfId="42" applyNumberFormat="1" applyFont="1" applyFill="1" applyBorder="1" applyAlignment="1">
      <alignment vertical="center"/>
    </xf>
    <xf numFmtId="178" fontId="9" fillId="11" borderId="116" xfId="48" applyNumberFormat="1" applyFont="1" applyFill="1" applyBorder="1" applyAlignment="1">
      <alignment horizontal="right" vertical="center"/>
    </xf>
    <xf numFmtId="178" fontId="9" fillId="18" borderId="35" xfId="0" applyNumberFormat="1" applyFont="1" applyFill="1" applyBorder="1" applyAlignment="1">
      <alignment vertical="center"/>
    </xf>
    <xf numFmtId="178" fontId="9" fillId="18" borderId="116" xfId="48" applyNumberFormat="1" applyFont="1" applyFill="1" applyBorder="1" applyAlignment="1">
      <alignment horizontal="right" vertical="center"/>
    </xf>
    <xf numFmtId="0" fontId="5" fillId="0" borderId="117" xfId="0" applyFont="1" applyBorder="1" applyAlignment="1">
      <alignment vertical="center"/>
    </xf>
    <xf numFmtId="38" fontId="5" fillId="35" borderId="41" xfId="48" applyFont="1" applyFill="1" applyBorder="1" applyAlignment="1">
      <alignment vertical="center"/>
    </xf>
    <xf numFmtId="38" fontId="5" fillId="35" borderId="118" xfId="48" applyFont="1" applyFill="1" applyBorder="1" applyAlignment="1">
      <alignment vertical="center"/>
    </xf>
    <xf numFmtId="0" fontId="7" fillId="10" borderId="119" xfId="0" applyFont="1" applyFill="1" applyBorder="1" applyAlignment="1">
      <alignment horizontal="left" vertical="top"/>
    </xf>
    <xf numFmtId="0" fontId="7" fillId="10" borderId="120" xfId="0" applyFont="1" applyFill="1" applyBorder="1" applyAlignment="1">
      <alignment horizontal="left" vertical="top"/>
    </xf>
    <xf numFmtId="0" fontId="7" fillId="10" borderId="12" xfId="0" applyFont="1" applyFill="1" applyBorder="1" applyAlignment="1">
      <alignment horizontal="left" vertical="top"/>
    </xf>
    <xf numFmtId="0" fontId="7" fillId="10" borderId="121" xfId="0" applyFont="1" applyFill="1" applyBorder="1" applyAlignment="1">
      <alignment horizontal="left" vertical="top"/>
    </xf>
    <xf numFmtId="0" fontId="7" fillId="10" borderId="84" xfId="0" applyFont="1" applyFill="1" applyBorder="1" applyAlignment="1">
      <alignment horizontal="left" vertical="top"/>
    </xf>
    <xf numFmtId="0" fontId="7" fillId="10" borderId="55" xfId="0" applyFont="1" applyFill="1" applyBorder="1" applyAlignment="1">
      <alignment horizontal="left" vertical="top"/>
    </xf>
    <xf numFmtId="0" fontId="6" fillId="10" borderId="12" xfId="0" applyFont="1" applyFill="1" applyBorder="1" applyAlignment="1">
      <alignment horizontal="center" vertical="center"/>
    </xf>
    <xf numFmtId="0" fontId="6" fillId="10" borderId="121" xfId="0" applyFont="1" applyFill="1" applyBorder="1" applyAlignment="1">
      <alignment horizontal="center" vertical="center"/>
    </xf>
    <xf numFmtId="0" fontId="9" fillId="18" borderId="122" xfId="0" applyFont="1" applyFill="1" applyBorder="1" applyAlignment="1">
      <alignment horizontal="center" vertical="center" wrapText="1"/>
    </xf>
    <xf numFmtId="0" fontId="9" fillId="18" borderId="123" xfId="0" applyFont="1" applyFill="1" applyBorder="1" applyAlignment="1">
      <alignment horizontal="center" vertical="center" wrapText="1"/>
    </xf>
    <xf numFmtId="0" fontId="9" fillId="18" borderId="116" xfId="0" applyFont="1" applyFill="1" applyBorder="1" applyAlignment="1">
      <alignment horizontal="center" vertical="center" wrapText="1"/>
    </xf>
    <xf numFmtId="0" fontId="9" fillId="11" borderId="122" xfId="0" applyFont="1" applyFill="1" applyBorder="1" applyAlignment="1">
      <alignment horizontal="center" vertical="center" wrapText="1"/>
    </xf>
    <xf numFmtId="0" fontId="9" fillId="11" borderId="123" xfId="0" applyFont="1" applyFill="1" applyBorder="1" applyAlignment="1">
      <alignment horizontal="center" vertical="center" wrapText="1"/>
    </xf>
    <xf numFmtId="0" fontId="9" fillId="11" borderId="116" xfId="0" applyFont="1" applyFill="1" applyBorder="1" applyAlignment="1">
      <alignment horizontal="center" vertical="center" wrapText="1"/>
    </xf>
    <xf numFmtId="181" fontId="11" fillId="21" borderId="124" xfId="48" applyNumberFormat="1" applyFont="1" applyFill="1" applyBorder="1" applyAlignment="1">
      <alignment horizontal="center" vertical="center" wrapText="1"/>
    </xf>
    <xf numFmtId="0" fontId="16" fillId="21" borderId="0" xfId="0" applyFont="1" applyFill="1" applyBorder="1" applyAlignment="1">
      <alignment/>
    </xf>
    <xf numFmtId="0" fontId="16" fillId="21" borderId="109" xfId="0" applyFont="1" applyFill="1" applyBorder="1" applyAlignment="1">
      <alignment/>
    </xf>
    <xf numFmtId="38" fontId="7" fillId="9" borderId="125" xfId="48" applyFont="1" applyFill="1" applyBorder="1" applyAlignment="1">
      <alignment horizontal="center" vertical="center"/>
    </xf>
    <xf numFmtId="38" fontId="7" fillId="9" borderId="126" xfId="48" applyFont="1" applyFill="1" applyBorder="1" applyAlignment="1">
      <alignment horizontal="center" vertical="center"/>
    </xf>
    <xf numFmtId="0" fontId="10" fillId="9" borderId="76" xfId="0" applyFont="1" applyFill="1" applyBorder="1" applyAlignment="1">
      <alignment horizontal="left" vertical="center"/>
    </xf>
    <xf numFmtId="0" fontId="10" fillId="9" borderId="109" xfId="0" applyFont="1" applyFill="1" applyBorder="1" applyAlignment="1">
      <alignment horizontal="left" vertical="center"/>
    </xf>
    <xf numFmtId="0" fontId="10" fillId="9" borderId="127" xfId="0" applyFont="1" applyFill="1" applyBorder="1" applyAlignment="1">
      <alignment horizontal="left" vertical="center"/>
    </xf>
    <xf numFmtId="38" fontId="17" fillId="9" borderId="0" xfId="48" applyFont="1" applyFill="1" applyBorder="1" applyAlignment="1">
      <alignment horizontal="center" vertical="center" textRotation="255"/>
    </xf>
    <xf numFmtId="38" fontId="10" fillId="9" borderId="114" xfId="48" applyFont="1" applyFill="1" applyBorder="1" applyAlignment="1">
      <alignment horizontal="left" vertical="center"/>
    </xf>
    <xf numFmtId="38" fontId="10" fillId="9" borderId="106" xfId="48" applyFont="1" applyFill="1" applyBorder="1" applyAlignment="1">
      <alignment horizontal="left" vertical="center"/>
    </xf>
    <xf numFmtId="0" fontId="10" fillId="9" borderId="128" xfId="0" applyFont="1" applyFill="1" applyBorder="1" applyAlignment="1">
      <alignment horizontal="right" vertical="center" wrapText="1"/>
    </xf>
    <xf numFmtId="0" fontId="10" fillId="9" borderId="124" xfId="0" applyFont="1" applyFill="1" applyBorder="1" applyAlignment="1">
      <alignment horizontal="right" vertical="center" wrapText="1"/>
    </xf>
    <xf numFmtId="0" fontId="10" fillId="9" borderId="129" xfId="0" applyFont="1" applyFill="1" applyBorder="1" applyAlignment="1">
      <alignment horizontal="right" vertical="center" wrapText="1"/>
    </xf>
    <xf numFmtId="181" fontId="14" fillId="9" borderId="130" xfId="48" applyNumberFormat="1" applyFont="1" applyFill="1" applyBorder="1" applyAlignment="1">
      <alignment horizontal="center" vertical="center" wrapText="1"/>
    </xf>
    <xf numFmtId="181" fontId="14" fillId="9" borderId="131" xfId="48" applyNumberFormat="1" applyFont="1" applyFill="1" applyBorder="1" applyAlignment="1">
      <alignment horizontal="center" vertical="center" wrapText="1"/>
    </xf>
    <xf numFmtId="181" fontId="14" fillId="9" borderId="132" xfId="48" applyNumberFormat="1" applyFont="1" applyFill="1" applyBorder="1" applyAlignment="1">
      <alignment horizontal="center" vertical="center" wrapText="1"/>
    </xf>
    <xf numFmtId="182" fontId="17" fillId="36" borderId="128" xfId="0" applyNumberFormat="1" applyFont="1" applyFill="1" applyBorder="1" applyAlignment="1">
      <alignment horizontal="center" vertical="center" wrapText="1"/>
    </xf>
    <xf numFmtId="182" fontId="17" fillId="36" borderId="98" xfId="0" applyNumberFormat="1" applyFont="1" applyFill="1" applyBorder="1" applyAlignment="1">
      <alignment horizontal="center" vertical="center" wrapText="1"/>
    </xf>
    <xf numFmtId="182" fontId="17" fillId="36" borderId="76" xfId="0" applyNumberFormat="1" applyFont="1" applyFill="1" applyBorder="1" applyAlignment="1">
      <alignment horizontal="center" vertical="center" wrapText="1"/>
    </xf>
    <xf numFmtId="0" fontId="5" fillId="6" borderId="133" xfId="0" applyFont="1" applyFill="1" applyBorder="1" applyAlignment="1">
      <alignment horizontal="center"/>
    </xf>
    <xf numFmtId="0" fontId="5" fillId="6" borderId="134" xfId="0" applyFont="1" applyFill="1" applyBorder="1" applyAlignment="1">
      <alignment horizontal="center"/>
    </xf>
    <xf numFmtId="0" fontId="5" fillId="6" borderId="135" xfId="0" applyFont="1" applyFill="1" applyBorder="1" applyAlignment="1">
      <alignment horizontal="center"/>
    </xf>
    <xf numFmtId="0" fontId="5" fillId="0" borderId="136" xfId="0" applyFont="1" applyFill="1" applyBorder="1" applyAlignment="1">
      <alignment/>
    </xf>
    <xf numFmtId="0" fontId="5" fillId="0" borderId="137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0" fontId="5" fillId="0" borderId="139" xfId="0" applyFont="1" applyFill="1" applyBorder="1" applyAlignment="1">
      <alignment/>
    </xf>
    <xf numFmtId="38" fontId="17" fillId="18" borderId="35" xfId="48" applyFont="1" applyFill="1" applyBorder="1" applyAlignment="1">
      <alignment horizontal="center" vertical="center" textRotation="255"/>
    </xf>
    <xf numFmtId="38" fontId="17" fillId="18" borderId="140" xfId="48" applyFont="1" applyFill="1" applyBorder="1" applyAlignment="1">
      <alignment horizontal="center" vertical="center" textRotation="255"/>
    </xf>
    <xf numFmtId="38" fontId="5" fillId="6" borderId="52" xfId="48" applyFont="1" applyFill="1" applyBorder="1" applyAlignment="1">
      <alignment horizontal="center" vertical="center"/>
    </xf>
    <xf numFmtId="38" fontId="5" fillId="6" borderId="141" xfId="48" applyFont="1" applyFill="1" applyBorder="1" applyAlignment="1">
      <alignment horizontal="center" vertical="center"/>
    </xf>
    <xf numFmtId="38" fontId="5" fillId="6" borderId="106" xfId="48" applyFont="1" applyFill="1" applyBorder="1" applyAlignment="1">
      <alignment horizontal="center" vertical="center"/>
    </xf>
    <xf numFmtId="38" fontId="5" fillId="6" borderId="134" xfId="48" applyFont="1" applyFill="1" applyBorder="1" applyAlignment="1">
      <alignment horizontal="center" vertical="center"/>
    </xf>
    <xf numFmtId="38" fontId="5" fillId="6" borderId="35" xfId="48" applyFont="1" applyFill="1" applyBorder="1" applyAlignment="1">
      <alignment horizontal="center" vertical="center"/>
    </xf>
    <xf numFmtId="38" fontId="5" fillId="6" borderId="142" xfId="48" applyFont="1" applyFill="1" applyBorder="1" applyAlignment="1">
      <alignment horizontal="center" vertical="center"/>
    </xf>
    <xf numFmtId="38" fontId="5" fillId="6" borderId="143" xfId="48" applyFont="1" applyFill="1" applyBorder="1" applyAlignment="1">
      <alignment horizontal="center" vertical="center"/>
    </xf>
    <xf numFmtId="38" fontId="10" fillId="18" borderId="109" xfId="48" applyFont="1" applyFill="1" applyBorder="1" applyAlignment="1">
      <alignment horizontal="left" vertical="center"/>
    </xf>
    <xf numFmtId="38" fontId="10" fillId="18" borderId="127" xfId="48" applyFont="1" applyFill="1" applyBorder="1" applyAlignment="1">
      <alignment horizontal="left" vertical="center"/>
    </xf>
    <xf numFmtId="0" fontId="7" fillId="6" borderId="144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5" fillId="0" borderId="14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6" borderId="141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="90" zoomScaleNormal="90" zoomScalePageLayoutView="0" workbookViewId="0" topLeftCell="A1">
      <selection activeCell="L25" sqref="L25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3.5">
      <c r="B1" t="s">
        <v>0</v>
      </c>
      <c r="C1" t="s">
        <v>11</v>
      </c>
    </row>
    <row r="2" spans="1:4" ht="13.5">
      <c r="A2" t="s">
        <v>12</v>
      </c>
      <c r="B2" s="1" t="s">
        <v>33</v>
      </c>
      <c r="C2" s="1" t="s">
        <v>34</v>
      </c>
      <c r="D2" s="1" t="s">
        <v>35</v>
      </c>
    </row>
    <row r="3" spans="1:4" ht="13.5">
      <c r="A3">
        <v>1</v>
      </c>
      <c r="B3" s="1" t="s">
        <v>101</v>
      </c>
      <c r="C3">
        <v>61</v>
      </c>
      <c r="D3" s="1">
        <v>16.9</v>
      </c>
    </row>
    <row r="4" spans="1:4" ht="13.5">
      <c r="A4">
        <v>2</v>
      </c>
      <c r="B4" s="1" t="s">
        <v>102</v>
      </c>
      <c r="C4" s="1">
        <v>231</v>
      </c>
      <c r="D4" s="1">
        <v>63.8</v>
      </c>
    </row>
    <row r="5" spans="1:4" ht="13.5">
      <c r="A5">
        <v>3</v>
      </c>
      <c r="B5" s="1" t="s">
        <v>103</v>
      </c>
      <c r="C5">
        <v>70</v>
      </c>
      <c r="D5" s="1">
        <v>19.3</v>
      </c>
    </row>
    <row r="6" spans="2:4" ht="13.5">
      <c r="B6" s="1" t="s">
        <v>36</v>
      </c>
      <c r="C6" s="1">
        <f>SUM(C3:C5)</f>
        <v>362</v>
      </c>
      <c r="D6" s="1">
        <f>SUM(D3:D5)</f>
        <v>99.99999999999999</v>
      </c>
    </row>
    <row r="7" ht="13.5">
      <c r="C7"/>
    </row>
    <row r="9" spans="2:3" ht="13.5">
      <c r="B9" t="s">
        <v>7</v>
      </c>
      <c r="C9" t="s">
        <v>11</v>
      </c>
    </row>
    <row r="10" spans="1:4" ht="13.5">
      <c r="A10" t="s">
        <v>12</v>
      </c>
      <c r="B10" s="1" t="s">
        <v>33</v>
      </c>
      <c r="C10" s="1" t="s">
        <v>34</v>
      </c>
      <c r="D10" s="1" t="s">
        <v>35</v>
      </c>
    </row>
    <row r="11" spans="1:4" ht="13.5">
      <c r="A11">
        <v>1</v>
      </c>
      <c r="B11" s="1" t="s">
        <v>48</v>
      </c>
      <c r="C11" s="1">
        <v>40</v>
      </c>
      <c r="D11" s="1">
        <v>11.1</v>
      </c>
    </row>
    <row r="12" spans="1:4" ht="13.5">
      <c r="A12">
        <v>2</v>
      </c>
      <c r="B12" s="1" t="s">
        <v>49</v>
      </c>
      <c r="C12" s="1">
        <v>41</v>
      </c>
      <c r="D12" s="1">
        <v>11.3</v>
      </c>
    </row>
    <row r="13" spans="1:4" ht="13.5">
      <c r="A13">
        <v>3</v>
      </c>
      <c r="B13" s="1" t="s">
        <v>38</v>
      </c>
      <c r="C13" s="1">
        <v>74</v>
      </c>
      <c r="D13" s="1">
        <v>20.4</v>
      </c>
    </row>
    <row r="14" spans="1:4" ht="13.5">
      <c r="A14">
        <v>4</v>
      </c>
      <c r="B14" s="1" t="s">
        <v>50</v>
      </c>
      <c r="C14" s="1">
        <v>65</v>
      </c>
      <c r="D14" s="1">
        <v>18</v>
      </c>
    </row>
    <row r="15" spans="1:4" ht="13.5">
      <c r="A15">
        <v>5</v>
      </c>
      <c r="B15" s="1" t="s">
        <v>39</v>
      </c>
      <c r="C15" s="1">
        <v>78</v>
      </c>
      <c r="D15" s="1">
        <v>21.5</v>
      </c>
    </row>
    <row r="16" spans="1:4" ht="13.5">
      <c r="A16">
        <v>6</v>
      </c>
      <c r="B16" s="1" t="s">
        <v>51</v>
      </c>
      <c r="C16" s="1">
        <v>64</v>
      </c>
      <c r="D16" s="1">
        <v>17.7</v>
      </c>
    </row>
    <row r="17" spans="2:4" ht="13.5">
      <c r="B17" s="1" t="s">
        <v>36</v>
      </c>
      <c r="C17" s="1">
        <f>SUM(C11:C16)</f>
        <v>362</v>
      </c>
      <c r="D17" s="1">
        <f>SUM(D11:D16)</f>
        <v>100</v>
      </c>
    </row>
    <row r="19" spans="2:3" ht="13.5">
      <c r="B19" t="s">
        <v>6</v>
      </c>
      <c r="C19" t="s">
        <v>40</v>
      </c>
    </row>
    <row r="20" spans="1:4" ht="13.5">
      <c r="A20" t="s">
        <v>12</v>
      </c>
      <c r="B20" s="1" t="s">
        <v>52</v>
      </c>
      <c r="C20" s="1" t="s">
        <v>34</v>
      </c>
      <c r="D20" s="1" t="s">
        <v>35</v>
      </c>
    </row>
    <row r="21" spans="1:4" ht="13.5">
      <c r="A21">
        <v>1</v>
      </c>
      <c r="B21" s="1" t="s">
        <v>41</v>
      </c>
      <c r="C21" s="1">
        <v>80</v>
      </c>
      <c r="D21" s="1">
        <v>22.1</v>
      </c>
    </row>
    <row r="22" spans="1:4" ht="13.5">
      <c r="A22">
        <v>2</v>
      </c>
      <c r="B22" s="1" t="s">
        <v>42</v>
      </c>
      <c r="C22" s="1">
        <v>89</v>
      </c>
      <c r="D22" s="1">
        <v>24.6</v>
      </c>
    </row>
    <row r="23" spans="1:4" ht="13.5">
      <c r="A23">
        <v>3</v>
      </c>
      <c r="B23" s="1" t="s">
        <v>43</v>
      </c>
      <c r="C23" s="1">
        <v>124</v>
      </c>
      <c r="D23" s="1">
        <v>34.3</v>
      </c>
    </row>
    <row r="24" spans="1:4" ht="13.5">
      <c r="A24">
        <v>4</v>
      </c>
      <c r="B24" s="1" t="s">
        <v>44</v>
      </c>
      <c r="C24" s="1">
        <v>37</v>
      </c>
      <c r="D24" s="1">
        <v>10.2</v>
      </c>
    </row>
    <row r="25" spans="1:4" ht="13.5">
      <c r="A25">
        <v>5</v>
      </c>
      <c r="B25" s="1" t="s">
        <v>45</v>
      </c>
      <c r="C25" s="1">
        <v>21</v>
      </c>
      <c r="D25" s="1">
        <v>5.8</v>
      </c>
    </row>
    <row r="26" spans="1:4" ht="13.5">
      <c r="A26">
        <v>6</v>
      </c>
      <c r="B26" s="1" t="s">
        <v>46</v>
      </c>
      <c r="C26" s="1">
        <v>11</v>
      </c>
      <c r="D26" s="1">
        <v>3</v>
      </c>
    </row>
    <row r="27" spans="1:4" ht="13.5">
      <c r="A27">
        <v>7</v>
      </c>
      <c r="B27" s="1" t="s">
        <v>47</v>
      </c>
      <c r="C27" s="1">
        <v>0</v>
      </c>
      <c r="D27" s="1">
        <v>0</v>
      </c>
    </row>
    <row r="28" spans="1:4" ht="13.5">
      <c r="A28">
        <v>8</v>
      </c>
      <c r="B28" s="1" t="s">
        <v>36</v>
      </c>
      <c r="C28" s="1">
        <f>SUM(C21:C27)</f>
        <v>362</v>
      </c>
      <c r="D28" s="1">
        <f>SUM(D21:D27)</f>
        <v>100</v>
      </c>
    </row>
    <row r="29" ht="13.5">
      <c r="C29"/>
    </row>
    <row r="32" spans="2:3" ht="13.5">
      <c r="B32" t="s">
        <v>37</v>
      </c>
      <c r="C32" t="s">
        <v>11</v>
      </c>
    </row>
    <row r="33" spans="1:4" ht="13.5">
      <c r="A33" t="s">
        <v>12</v>
      </c>
      <c r="B33" s="1" t="s">
        <v>13</v>
      </c>
      <c r="C33" s="1" t="s">
        <v>14</v>
      </c>
      <c r="D33" s="1" t="s">
        <v>15</v>
      </c>
    </row>
    <row r="34" spans="1:4" ht="13.5">
      <c r="A34">
        <v>1</v>
      </c>
      <c r="B34" s="1" t="s">
        <v>1</v>
      </c>
      <c r="C34" s="1">
        <v>88</v>
      </c>
      <c r="D34" s="1">
        <v>24.3</v>
      </c>
    </row>
    <row r="35" spans="1:4" ht="13.5">
      <c r="A35">
        <v>2</v>
      </c>
      <c r="B35" s="1" t="s">
        <v>2</v>
      </c>
      <c r="C35" s="1">
        <v>208</v>
      </c>
      <c r="D35" s="1">
        <v>57.5</v>
      </c>
    </row>
    <row r="36" spans="1:4" ht="13.5">
      <c r="A36">
        <v>3</v>
      </c>
      <c r="B36" s="1" t="s">
        <v>3</v>
      </c>
      <c r="C36" s="1">
        <v>63</v>
      </c>
      <c r="D36" s="1">
        <v>17.4</v>
      </c>
    </row>
    <row r="37" spans="1:4" ht="13.5">
      <c r="A37">
        <v>4</v>
      </c>
      <c r="B37" s="1" t="s">
        <v>4</v>
      </c>
      <c r="C37" s="1">
        <v>3</v>
      </c>
      <c r="D37" s="1">
        <v>0.8</v>
      </c>
    </row>
    <row r="38" spans="2:4" ht="13.5">
      <c r="B38" s="1" t="s">
        <v>16</v>
      </c>
      <c r="C38" s="1">
        <f>SUM(C34:C37)</f>
        <v>362</v>
      </c>
      <c r="D38" s="1">
        <f>SUM(D34:D37)</f>
        <v>99.99999999999999</v>
      </c>
    </row>
    <row r="39" ht="13.5">
      <c r="C39"/>
    </row>
    <row r="40" ht="13.5">
      <c r="C40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zoomScalePageLayoutView="0" workbookViewId="0" topLeftCell="A1">
      <selection activeCell="B21" sqref="B21"/>
    </sheetView>
  </sheetViews>
  <sheetFormatPr defaultColWidth="8.875" defaultRowHeight="13.5"/>
  <cols>
    <col min="1" max="16384" width="8.875" style="4" customWidth="1"/>
  </cols>
  <sheetData>
    <row r="2" spans="2:13" ht="13.5">
      <c r="B2" s="127" t="s">
        <v>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">
      <c r="B3" s="185" t="s">
        <v>9</v>
      </c>
      <c r="C3" s="186"/>
      <c r="D3" s="7" t="s">
        <v>8</v>
      </c>
      <c r="E3" s="8"/>
      <c r="F3" s="8"/>
      <c r="G3" s="8"/>
      <c r="H3" s="8"/>
      <c r="I3" s="8"/>
      <c r="J3" s="8"/>
      <c r="K3" s="8"/>
      <c r="L3" s="8"/>
      <c r="M3" s="8"/>
    </row>
    <row r="4" spans="2:13" ht="12">
      <c r="B4" s="187"/>
      <c r="C4" s="188"/>
      <c r="D4" s="9"/>
      <c r="E4" s="10" t="s">
        <v>53</v>
      </c>
      <c r="F4" s="11"/>
      <c r="G4" s="11"/>
      <c r="H4" s="12"/>
      <c r="I4" s="13" t="s">
        <v>54</v>
      </c>
      <c r="J4" s="14"/>
      <c r="K4" s="14"/>
      <c r="L4" s="14"/>
      <c r="M4" s="14"/>
    </row>
    <row r="5" spans="2:13" ht="12">
      <c r="B5" s="189"/>
      <c r="C5" s="190"/>
      <c r="D5" s="9"/>
      <c r="E5" s="15"/>
      <c r="F5" s="16" t="s">
        <v>55</v>
      </c>
      <c r="G5" s="17" t="s">
        <v>56</v>
      </c>
      <c r="H5" s="18" t="s">
        <v>57</v>
      </c>
      <c r="I5" s="19"/>
      <c r="J5" s="20" t="s">
        <v>58</v>
      </c>
      <c r="K5" s="21" t="s">
        <v>59</v>
      </c>
      <c r="L5" s="22" t="s">
        <v>60</v>
      </c>
      <c r="M5" s="128" t="s">
        <v>61</v>
      </c>
    </row>
    <row r="6" spans="2:13" ht="11.25">
      <c r="B6" s="129" t="s">
        <v>104</v>
      </c>
      <c r="C6" s="89" t="s">
        <v>90</v>
      </c>
      <c r="D6" s="88">
        <v>-103.6</v>
      </c>
      <c r="E6" s="90">
        <v>-55.9</v>
      </c>
      <c r="F6" s="91">
        <v>-19.6</v>
      </c>
      <c r="G6" s="92">
        <v>-22.4</v>
      </c>
      <c r="H6" s="93">
        <v>-13.9</v>
      </c>
      <c r="I6" s="94">
        <v>-47.7</v>
      </c>
      <c r="J6" s="95">
        <v>-12.4</v>
      </c>
      <c r="K6" s="92">
        <v>-13.8</v>
      </c>
      <c r="L6" s="92">
        <v>-6.4</v>
      </c>
      <c r="M6" s="25">
        <v>-15.1</v>
      </c>
    </row>
    <row r="7" spans="2:13" ht="11.25">
      <c r="B7" s="105"/>
      <c r="C7" s="99" t="s">
        <v>5</v>
      </c>
      <c r="D7" s="100">
        <v>-95.69999999999999</v>
      </c>
      <c r="E7" s="101">
        <v>-47.1</v>
      </c>
      <c r="F7" s="102">
        <v>-18</v>
      </c>
      <c r="G7" s="104">
        <v>-20.2</v>
      </c>
      <c r="H7" s="106">
        <v>-8.9</v>
      </c>
      <c r="I7" s="103">
        <v>-48.599999999999994</v>
      </c>
      <c r="J7" s="102">
        <v>-12.2</v>
      </c>
      <c r="K7" s="104">
        <v>-13.8</v>
      </c>
      <c r="L7" s="104">
        <v>-6.8</v>
      </c>
      <c r="M7" s="102">
        <v>-15.8</v>
      </c>
    </row>
    <row r="8" spans="2:13" ht="11.25">
      <c r="B8" s="129" t="s">
        <v>105</v>
      </c>
      <c r="C8" s="89" t="s">
        <v>106</v>
      </c>
      <c r="D8" s="23">
        <v>-92.7</v>
      </c>
      <c r="E8" s="24">
        <v>-48.7</v>
      </c>
      <c r="F8" s="27">
        <v>-15.8</v>
      </c>
      <c r="G8" s="28">
        <v>-18.4</v>
      </c>
      <c r="H8" s="29">
        <v>-14.5</v>
      </c>
      <c r="I8" s="26">
        <v>-44</v>
      </c>
      <c r="J8" s="30">
        <v>-11.3</v>
      </c>
      <c r="K8" s="31">
        <v>-11.8</v>
      </c>
      <c r="L8" s="28">
        <v>-7.1</v>
      </c>
      <c r="M8" s="28">
        <v>-13.8</v>
      </c>
    </row>
    <row r="9" spans="2:13" ht="11.25">
      <c r="B9" s="191" t="s">
        <v>62</v>
      </c>
      <c r="C9" s="192"/>
      <c r="D9" s="107">
        <v>-97.30000000000001</v>
      </c>
      <c r="E9" s="108">
        <v>-48.800000000000004</v>
      </c>
      <c r="F9" s="109">
        <v>-15.6</v>
      </c>
      <c r="G9" s="109">
        <v>-18.6</v>
      </c>
      <c r="H9" s="109">
        <v>-14.6</v>
      </c>
      <c r="I9" s="110">
        <v>-48.5</v>
      </c>
      <c r="J9" s="109">
        <v>-12.6</v>
      </c>
      <c r="K9" s="109">
        <v>-12.3</v>
      </c>
      <c r="L9" s="109">
        <v>-9.6</v>
      </c>
      <c r="M9" s="109">
        <v>-14</v>
      </c>
    </row>
    <row r="13" spans="2:13" ht="13.5">
      <c r="B13" s="32" t="s">
        <v>10</v>
      </c>
      <c r="C13" s="33"/>
      <c r="D13" s="34"/>
      <c r="E13" s="34"/>
      <c r="F13" s="35"/>
      <c r="G13" s="34"/>
      <c r="H13" s="34"/>
      <c r="I13" s="34"/>
      <c r="J13" s="34"/>
      <c r="K13" s="34"/>
      <c r="L13" s="34"/>
      <c r="M13" s="36"/>
    </row>
    <row r="14" spans="2:13" ht="12">
      <c r="B14" s="185" t="s">
        <v>9</v>
      </c>
      <c r="C14" s="186"/>
      <c r="D14" s="37" t="s">
        <v>8</v>
      </c>
      <c r="E14" s="8"/>
      <c r="F14" s="8"/>
      <c r="G14" s="8"/>
      <c r="H14" s="8"/>
      <c r="I14" s="8"/>
      <c r="J14" s="8"/>
      <c r="K14" s="8"/>
      <c r="L14" s="8"/>
      <c r="M14" s="8"/>
    </row>
    <row r="15" spans="2:13" ht="12">
      <c r="B15" s="187"/>
      <c r="C15" s="188"/>
      <c r="D15" s="9"/>
      <c r="E15" s="38" t="s">
        <v>53</v>
      </c>
      <c r="F15" s="11"/>
      <c r="G15" s="11"/>
      <c r="H15" s="12"/>
      <c r="I15" s="13" t="s">
        <v>54</v>
      </c>
      <c r="J15" s="14"/>
      <c r="K15" s="14"/>
      <c r="L15" s="14"/>
      <c r="M15" s="14"/>
    </row>
    <row r="16" spans="2:13" ht="11.25">
      <c r="B16" s="189"/>
      <c r="C16" s="190"/>
      <c r="D16" s="130"/>
      <c r="E16" s="39"/>
      <c r="F16" s="131" t="s">
        <v>55</v>
      </c>
      <c r="G16" s="132" t="s">
        <v>56</v>
      </c>
      <c r="H16" s="133" t="s">
        <v>57</v>
      </c>
      <c r="I16" s="40"/>
      <c r="J16" s="134" t="s">
        <v>58</v>
      </c>
      <c r="K16" s="135" t="s">
        <v>59</v>
      </c>
      <c r="L16" s="136" t="s">
        <v>60</v>
      </c>
      <c r="M16" s="137" t="s">
        <v>61</v>
      </c>
    </row>
    <row r="17" spans="2:13" ht="11.25">
      <c r="B17" s="125" t="s">
        <v>100</v>
      </c>
      <c r="C17" s="138" t="s">
        <v>108</v>
      </c>
      <c r="D17" s="139" t="s">
        <v>107</v>
      </c>
      <c r="E17" s="140" t="s">
        <v>107</v>
      </c>
      <c r="F17" s="141" t="s">
        <v>107</v>
      </c>
      <c r="G17" s="141" t="s">
        <v>107</v>
      </c>
      <c r="H17" s="141" t="s">
        <v>107</v>
      </c>
      <c r="I17" s="142" t="s">
        <v>107</v>
      </c>
      <c r="J17" s="141" t="s">
        <v>107</v>
      </c>
      <c r="K17" s="141" t="s">
        <v>107</v>
      </c>
      <c r="L17" s="141" t="s">
        <v>107</v>
      </c>
      <c r="M17" s="141" t="s">
        <v>107</v>
      </c>
    </row>
    <row r="18" spans="2:13" ht="11.25">
      <c r="B18" s="143"/>
      <c r="C18" s="111" t="s">
        <v>109</v>
      </c>
      <c r="D18" s="144">
        <v>7.900000000000006</v>
      </c>
      <c r="E18" s="145">
        <v>8.799999999999997</v>
      </c>
      <c r="F18" s="146">
        <v>1.6000000000000014</v>
      </c>
      <c r="G18" s="146">
        <v>2.1999999999999993</v>
      </c>
      <c r="H18" s="146">
        <v>5</v>
      </c>
      <c r="I18" s="147">
        <v>-0.8999999999999915</v>
      </c>
      <c r="J18" s="146">
        <v>0.20000000000000107</v>
      </c>
      <c r="K18" s="146">
        <v>0</v>
      </c>
      <c r="L18" s="146">
        <v>-0.39999999999999947</v>
      </c>
      <c r="M18" s="146">
        <v>-0.7000000000000011</v>
      </c>
    </row>
    <row r="19" spans="2:13" ht="11.25">
      <c r="B19" s="129" t="s">
        <v>105</v>
      </c>
      <c r="C19" s="89" t="s">
        <v>106</v>
      </c>
      <c r="D19" s="41">
        <v>2.999999999999986</v>
      </c>
      <c r="E19" s="148">
        <v>-1.6000000000000014</v>
      </c>
      <c r="F19" s="98">
        <v>2.1999999999999993</v>
      </c>
      <c r="G19" s="98">
        <v>1.8000000000000007</v>
      </c>
      <c r="H19" s="98">
        <v>-5.6</v>
      </c>
      <c r="I19" s="110">
        <v>4.599999999999994</v>
      </c>
      <c r="J19" s="98">
        <v>0.8999999999999986</v>
      </c>
      <c r="K19" s="98">
        <v>2</v>
      </c>
      <c r="L19" s="98">
        <v>-0.2999999999999998</v>
      </c>
      <c r="M19" s="98">
        <v>2</v>
      </c>
    </row>
    <row r="20" spans="2:13" ht="11.25">
      <c r="B20" s="191" t="s">
        <v>110</v>
      </c>
      <c r="C20" s="192"/>
      <c r="D20" s="41">
        <v>-4.6000000000000085</v>
      </c>
      <c r="E20" s="148">
        <v>-0.10000000000000142</v>
      </c>
      <c r="F20" s="98">
        <v>0.20000000000000107</v>
      </c>
      <c r="G20" s="98">
        <v>-0.20000000000000284</v>
      </c>
      <c r="H20" s="98">
        <v>-0.09999999999999964</v>
      </c>
      <c r="I20" s="110">
        <v>-4.5</v>
      </c>
      <c r="J20" s="98">
        <v>-1.299999999999999</v>
      </c>
      <c r="K20" s="98">
        <v>-0.5</v>
      </c>
      <c r="L20" s="98">
        <v>-2.5</v>
      </c>
      <c r="M20" s="98">
        <v>-0.1999999999999993</v>
      </c>
    </row>
  </sheetData>
  <sheetProtection/>
  <mergeCells count="4">
    <mergeCell ref="B3:C5"/>
    <mergeCell ref="B9:C9"/>
    <mergeCell ref="B14:C16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2"/>
  <sheetViews>
    <sheetView showGridLines="0" tabSelected="1" zoomScale="90" zoomScaleNormal="90" zoomScalePageLayoutView="0" workbookViewId="0" topLeftCell="A1">
      <selection activeCell="J49" sqref="J48:J49"/>
    </sheetView>
  </sheetViews>
  <sheetFormatPr defaultColWidth="8.875" defaultRowHeight="13.5"/>
  <cols>
    <col min="1" max="4" width="8.875" style="3" customWidth="1"/>
    <col min="5" max="5" width="33.00390625" style="3" customWidth="1"/>
    <col min="6" max="9" width="11.25390625" style="3" customWidth="1"/>
    <col min="10" max="16384" width="8.875" style="3" customWidth="1"/>
  </cols>
  <sheetData>
    <row r="2" spans="2:9" ht="14.25">
      <c r="B2" s="210" t="s">
        <v>63</v>
      </c>
      <c r="C2" s="211"/>
      <c r="D2" s="211"/>
      <c r="E2" s="212"/>
      <c r="F2" s="213" t="s">
        <v>111</v>
      </c>
      <c r="G2" s="213" t="s">
        <v>112</v>
      </c>
      <c r="H2" s="199" t="s">
        <v>113</v>
      </c>
      <c r="I2" s="149" t="s">
        <v>92</v>
      </c>
    </row>
    <row r="3" spans="2:9" ht="12">
      <c r="B3" s="150"/>
      <c r="C3" s="151"/>
      <c r="D3" s="151"/>
      <c r="E3" s="152"/>
      <c r="F3" s="214"/>
      <c r="G3" s="214"/>
      <c r="H3" s="200"/>
      <c r="I3" s="202" t="s">
        <v>114</v>
      </c>
    </row>
    <row r="4" spans="2:9" ht="24.75" customHeight="1">
      <c r="B4" s="204" t="s">
        <v>64</v>
      </c>
      <c r="C4" s="205"/>
      <c r="D4" s="205"/>
      <c r="E4" s="206"/>
      <c r="F4" s="215"/>
      <c r="G4" s="215"/>
      <c r="H4" s="201"/>
      <c r="I4" s="203"/>
    </row>
    <row r="5" spans="2:9" ht="12">
      <c r="B5" s="216" t="s">
        <v>65</v>
      </c>
      <c r="C5" s="219"/>
      <c r="D5" s="222" t="s">
        <v>115</v>
      </c>
      <c r="E5" s="223"/>
      <c r="F5" s="153">
        <v>315630.7520891365</v>
      </c>
      <c r="G5" s="154">
        <v>297387.5216216216</v>
      </c>
      <c r="H5" s="154">
        <v>294575</v>
      </c>
      <c r="I5" s="155">
        <f aca="true" t="shared" si="0" ref="I5:I34">H5-G5</f>
        <v>-2812.5216216216213</v>
      </c>
    </row>
    <row r="6" spans="2:9" ht="12">
      <c r="B6" s="217"/>
      <c r="C6" s="220"/>
      <c r="D6" s="224" t="s">
        <v>116</v>
      </c>
      <c r="E6" s="225"/>
      <c r="F6" s="42">
        <v>61436.68802228412</v>
      </c>
      <c r="G6" s="43">
        <v>15800.262162162162</v>
      </c>
      <c r="H6" s="43">
        <v>3137</v>
      </c>
      <c r="I6" s="155">
        <f t="shared" si="0"/>
        <v>-12663.262162162162</v>
      </c>
    </row>
    <row r="7" spans="2:9" ht="12">
      <c r="B7" s="217"/>
      <c r="C7" s="221"/>
      <c r="D7" s="237" t="s">
        <v>117</v>
      </c>
      <c r="E7" s="238"/>
      <c r="F7" s="44">
        <f>SUM(F5:F6)</f>
        <v>377067.44011142064</v>
      </c>
      <c r="G7" s="44">
        <f>SUM(G5:G6)</f>
        <v>313187.7837837838</v>
      </c>
      <c r="H7" s="44">
        <f>SUM(H5:H6)</f>
        <v>297712</v>
      </c>
      <c r="I7" s="112">
        <f t="shared" si="0"/>
        <v>-15475.783783783787</v>
      </c>
    </row>
    <row r="8" spans="2:9" ht="12">
      <c r="B8" s="217"/>
      <c r="C8" s="241"/>
      <c r="D8" s="239" t="s">
        <v>118</v>
      </c>
      <c r="E8" s="240"/>
      <c r="F8" s="45">
        <v>121538.39722222222</v>
      </c>
      <c r="G8" s="46">
        <v>113417.51351351352</v>
      </c>
      <c r="H8" s="46">
        <v>108845</v>
      </c>
      <c r="I8" s="155">
        <f t="shared" si="0"/>
        <v>-4572.513513513521</v>
      </c>
    </row>
    <row r="9" spans="2:9" ht="12">
      <c r="B9" s="217"/>
      <c r="C9" s="220"/>
      <c r="D9" s="224" t="s">
        <v>119</v>
      </c>
      <c r="E9" s="225"/>
      <c r="F9" s="47">
        <v>24667.51388888889</v>
      </c>
      <c r="G9" s="48">
        <v>3788.6486486486488</v>
      </c>
      <c r="H9" s="48">
        <v>1163</v>
      </c>
      <c r="I9" s="155">
        <f t="shared" si="0"/>
        <v>-2625.6486486486488</v>
      </c>
    </row>
    <row r="10" spans="2:9" ht="12">
      <c r="B10" s="217"/>
      <c r="C10" s="221"/>
      <c r="D10" s="237" t="s">
        <v>120</v>
      </c>
      <c r="E10" s="238"/>
      <c r="F10" s="50">
        <f>SUM(F8:F9)</f>
        <v>146205.9111111111</v>
      </c>
      <c r="G10" s="50">
        <f>SUM(G8:G9)</f>
        <v>117206.16216216217</v>
      </c>
      <c r="H10" s="50">
        <f>SUM(H8:H9)</f>
        <v>110008</v>
      </c>
      <c r="I10" s="112">
        <f t="shared" si="0"/>
        <v>-7198.162162162174</v>
      </c>
    </row>
    <row r="11" spans="2:9" ht="14.25">
      <c r="B11" s="218"/>
      <c r="C11" s="113"/>
      <c r="D11" s="113" t="s">
        <v>93</v>
      </c>
      <c r="E11" s="114"/>
      <c r="F11" s="115">
        <f>F7+F10</f>
        <v>523273.35122253175</v>
      </c>
      <c r="G11" s="115">
        <f>G7+G10</f>
        <v>430393.945945946</v>
      </c>
      <c r="H11" s="115">
        <f>H7+H10</f>
        <v>407720</v>
      </c>
      <c r="I11" s="116">
        <f t="shared" si="0"/>
        <v>-22673.945945945976</v>
      </c>
    </row>
    <row r="12" spans="2:9" ht="12">
      <c r="B12" s="226" t="s">
        <v>66</v>
      </c>
      <c r="C12" s="228"/>
      <c r="D12" s="126"/>
      <c r="E12" s="156" t="s">
        <v>121</v>
      </c>
      <c r="F12" s="157">
        <v>242585.6308539945</v>
      </c>
      <c r="G12" s="158">
        <v>235371.4918918919</v>
      </c>
      <c r="H12" s="158">
        <v>232129</v>
      </c>
      <c r="I12" s="157">
        <f t="shared" si="0"/>
        <v>-3242.4918918918993</v>
      </c>
    </row>
    <row r="13" spans="2:9" ht="12">
      <c r="B13" s="226"/>
      <c r="C13" s="228"/>
      <c r="D13" s="126"/>
      <c r="E13" s="51" t="s">
        <v>122</v>
      </c>
      <c r="F13" s="52">
        <v>51099.98347107438</v>
      </c>
      <c r="G13" s="53">
        <v>12146.097297297298</v>
      </c>
      <c r="H13" s="53">
        <v>2391</v>
      </c>
      <c r="I13" s="52">
        <f t="shared" si="0"/>
        <v>-9755.097297297298</v>
      </c>
    </row>
    <row r="14" spans="2:9" ht="12">
      <c r="B14" s="226"/>
      <c r="C14" s="228"/>
      <c r="D14" s="54" t="s">
        <v>123</v>
      </c>
      <c r="E14" s="55"/>
      <c r="F14" s="56">
        <f>SUM(F12:F13)</f>
        <v>293685.6143250689</v>
      </c>
      <c r="G14" s="56">
        <f>SUM(G12:G13)</f>
        <v>247517.5891891892</v>
      </c>
      <c r="H14" s="56">
        <f>SUM(H12:H13)</f>
        <v>234520</v>
      </c>
      <c r="I14" s="49">
        <f t="shared" si="0"/>
        <v>-12997.589189189195</v>
      </c>
    </row>
    <row r="15" spans="2:9" ht="12">
      <c r="B15" s="226"/>
      <c r="C15" s="228"/>
      <c r="D15" s="57"/>
      <c r="E15" s="58" t="s">
        <v>67</v>
      </c>
      <c r="F15" s="59">
        <v>98558.57575757576</v>
      </c>
      <c r="G15" s="60">
        <v>90321.14054054054</v>
      </c>
      <c r="H15" s="60">
        <v>89188</v>
      </c>
      <c r="I15" s="59">
        <f t="shared" si="0"/>
        <v>-1133.1405405405385</v>
      </c>
    </row>
    <row r="16" spans="2:9" ht="12">
      <c r="B16" s="226"/>
      <c r="C16" s="228"/>
      <c r="D16" s="126"/>
      <c r="E16" s="61" t="s">
        <v>68</v>
      </c>
      <c r="F16" s="52">
        <v>21712.57300275482</v>
      </c>
      <c r="G16" s="53">
        <v>3153.5135135135133</v>
      </c>
      <c r="H16" s="53">
        <v>980</v>
      </c>
      <c r="I16" s="52">
        <f t="shared" si="0"/>
        <v>-2173.5135135135133</v>
      </c>
    </row>
    <row r="17" spans="2:9" ht="12">
      <c r="B17" s="226"/>
      <c r="C17" s="228"/>
      <c r="D17" s="62" t="s">
        <v>124</v>
      </c>
      <c r="E17" s="63"/>
      <c r="F17" s="50">
        <f>SUM(F15:F16)</f>
        <v>120271.14876033057</v>
      </c>
      <c r="G17" s="50">
        <f>SUM(G15:G16)</f>
        <v>93474.65405405406</v>
      </c>
      <c r="H17" s="50">
        <f>SUM(H15:H16)</f>
        <v>90168</v>
      </c>
      <c r="I17" s="49">
        <f t="shared" si="0"/>
        <v>-3306.654054054059</v>
      </c>
    </row>
    <row r="18" spans="2:9" ht="14.25">
      <c r="B18" s="226"/>
      <c r="C18" s="64"/>
      <c r="D18" s="159" t="s">
        <v>125</v>
      </c>
      <c r="E18" s="65"/>
      <c r="F18" s="160">
        <f>F14+F17</f>
        <v>413956.76308539946</v>
      </c>
      <c r="G18" s="160">
        <f>G14+G17</f>
        <v>340992.24324324325</v>
      </c>
      <c r="H18" s="160">
        <f>H14+H17</f>
        <v>324688</v>
      </c>
      <c r="I18" s="117">
        <f t="shared" si="0"/>
        <v>-16304.243243243254</v>
      </c>
    </row>
    <row r="19" spans="2:9" ht="12">
      <c r="B19" s="226"/>
      <c r="C19" s="229"/>
      <c r="D19" s="230"/>
      <c r="E19" s="161" t="s">
        <v>17</v>
      </c>
      <c r="F19" s="66">
        <v>23978.063360881544</v>
      </c>
      <c r="G19" s="67">
        <v>13855.378378378378</v>
      </c>
      <c r="H19" s="67">
        <v>36086</v>
      </c>
      <c r="I19" s="162">
        <f t="shared" si="0"/>
        <v>22230.62162162162</v>
      </c>
    </row>
    <row r="20" spans="2:9" ht="12">
      <c r="B20" s="226"/>
      <c r="C20" s="231"/>
      <c r="D20" s="232"/>
      <c r="E20" s="161" t="s">
        <v>18</v>
      </c>
      <c r="F20" s="52">
        <v>2102.754820936639</v>
      </c>
      <c r="G20" s="53">
        <v>4688.259459459459</v>
      </c>
      <c r="H20" s="53">
        <v>1337</v>
      </c>
      <c r="I20" s="162">
        <f t="shared" si="0"/>
        <v>-3351.2594594594593</v>
      </c>
    </row>
    <row r="21" spans="2:9" ht="12">
      <c r="B21" s="226"/>
      <c r="C21" s="231"/>
      <c r="D21" s="232"/>
      <c r="E21" s="161" t="s">
        <v>69</v>
      </c>
      <c r="F21" s="68">
        <v>5309.31129476584</v>
      </c>
      <c r="G21" s="69">
        <v>3780.92972972973</v>
      </c>
      <c r="H21" s="69">
        <v>21737</v>
      </c>
      <c r="I21" s="162">
        <f t="shared" si="0"/>
        <v>17956.07027027027</v>
      </c>
    </row>
    <row r="22" spans="2:9" ht="12">
      <c r="B22" s="226"/>
      <c r="C22" s="231"/>
      <c r="D22" s="232"/>
      <c r="E22" s="161" t="s">
        <v>19</v>
      </c>
      <c r="F22" s="68">
        <v>3395.3856749311294</v>
      </c>
      <c r="G22" s="69">
        <v>2449.810810810811</v>
      </c>
      <c r="H22" s="69">
        <v>2047</v>
      </c>
      <c r="I22" s="162">
        <f t="shared" si="0"/>
        <v>-402.81081081081084</v>
      </c>
    </row>
    <row r="23" spans="2:9" ht="12">
      <c r="B23" s="226"/>
      <c r="C23" s="231"/>
      <c r="D23" s="232"/>
      <c r="E23" s="161" t="s">
        <v>20</v>
      </c>
      <c r="F23" s="68">
        <v>2609.2258953168043</v>
      </c>
      <c r="G23" s="69">
        <v>7591.891891891892</v>
      </c>
      <c r="H23" s="69">
        <v>2256</v>
      </c>
      <c r="I23" s="162">
        <f t="shared" si="0"/>
        <v>-5335.891891891892</v>
      </c>
    </row>
    <row r="24" spans="2:9" ht="12">
      <c r="B24" s="226"/>
      <c r="C24" s="231"/>
      <c r="D24" s="232"/>
      <c r="E24" s="163" t="s">
        <v>21</v>
      </c>
      <c r="F24" s="68">
        <v>2888.884297520661</v>
      </c>
      <c r="G24" s="69">
        <v>3779.7297297297296</v>
      </c>
      <c r="H24" s="69">
        <v>2443</v>
      </c>
      <c r="I24" s="162">
        <f t="shared" si="0"/>
        <v>-1336.7297297297296</v>
      </c>
    </row>
    <row r="25" spans="2:9" ht="12">
      <c r="B25" s="226"/>
      <c r="C25" s="231"/>
      <c r="D25" s="232"/>
      <c r="E25" s="161" t="s">
        <v>22</v>
      </c>
      <c r="F25" s="68">
        <v>164.76584022038568</v>
      </c>
      <c r="G25" s="69">
        <v>6036.881081081081</v>
      </c>
      <c r="H25" s="69">
        <v>12115</v>
      </c>
      <c r="I25" s="162">
        <f t="shared" si="0"/>
        <v>6078.118918918919</v>
      </c>
    </row>
    <row r="26" spans="2:9" ht="12">
      <c r="B26" s="226"/>
      <c r="C26" s="231"/>
      <c r="D26" s="232"/>
      <c r="E26" s="161" t="s">
        <v>23</v>
      </c>
      <c r="F26" s="68">
        <v>0</v>
      </c>
      <c r="G26" s="69">
        <v>540.5405405405405</v>
      </c>
      <c r="H26" s="69">
        <v>0</v>
      </c>
      <c r="I26" s="162">
        <f t="shared" si="0"/>
        <v>-540.5405405405405</v>
      </c>
    </row>
    <row r="27" spans="2:9" ht="12">
      <c r="B27" s="226"/>
      <c r="C27" s="231"/>
      <c r="D27" s="232"/>
      <c r="E27" s="163" t="s">
        <v>94</v>
      </c>
      <c r="F27" s="68">
        <v>112.45179063360881</v>
      </c>
      <c r="G27" s="69">
        <v>122.43243243243244</v>
      </c>
      <c r="H27" s="69">
        <v>209</v>
      </c>
      <c r="I27" s="162">
        <f t="shared" si="0"/>
        <v>86.56756756756756</v>
      </c>
    </row>
    <row r="28" spans="2:9" ht="12">
      <c r="B28" s="226"/>
      <c r="C28" s="231"/>
      <c r="D28" s="232"/>
      <c r="E28" s="161" t="s">
        <v>95</v>
      </c>
      <c r="F28" s="70">
        <v>7839.118457300276</v>
      </c>
      <c r="G28" s="71">
        <v>3981.3513513513512</v>
      </c>
      <c r="H28" s="71">
        <v>7977</v>
      </c>
      <c r="I28" s="162">
        <f t="shared" si="0"/>
        <v>3995.6486486486488</v>
      </c>
    </row>
    <row r="29" spans="2:9" ht="12">
      <c r="B29" s="226"/>
      <c r="C29" s="231"/>
      <c r="D29" s="232"/>
      <c r="E29" s="163" t="s">
        <v>70</v>
      </c>
      <c r="F29" s="72">
        <v>715.7851239669421</v>
      </c>
      <c r="G29" s="73">
        <v>8620.54054054054</v>
      </c>
      <c r="H29" s="73">
        <v>3701</v>
      </c>
      <c r="I29" s="162">
        <f t="shared" si="0"/>
        <v>-4919.54054054054</v>
      </c>
    </row>
    <row r="30" spans="2:9" ht="12">
      <c r="B30" s="226"/>
      <c r="C30" s="231"/>
      <c r="D30" s="232"/>
      <c r="E30" s="161" t="s">
        <v>71</v>
      </c>
      <c r="F30" s="68">
        <v>0</v>
      </c>
      <c r="G30" s="69">
        <v>0</v>
      </c>
      <c r="H30" s="69">
        <v>221</v>
      </c>
      <c r="I30" s="162">
        <f t="shared" si="0"/>
        <v>221</v>
      </c>
    </row>
    <row r="31" spans="2:9" ht="12">
      <c r="B31" s="226"/>
      <c r="C31" s="231"/>
      <c r="D31" s="232"/>
      <c r="E31" s="161" t="s">
        <v>72</v>
      </c>
      <c r="F31" s="68">
        <v>3162.534435261708</v>
      </c>
      <c r="G31" s="69">
        <v>5505.405405405405</v>
      </c>
      <c r="H31" s="69">
        <v>1380</v>
      </c>
      <c r="I31" s="162">
        <f t="shared" si="0"/>
        <v>-4125.405405405405</v>
      </c>
    </row>
    <row r="32" spans="2:9" ht="12">
      <c r="B32" s="226"/>
      <c r="C32" s="231"/>
      <c r="D32" s="232"/>
      <c r="E32" s="161" t="s">
        <v>73</v>
      </c>
      <c r="F32" s="72">
        <v>1675.7575757575758</v>
      </c>
      <c r="G32" s="73">
        <v>5983.783783783784</v>
      </c>
      <c r="H32" s="73">
        <v>2489</v>
      </c>
      <c r="I32" s="162">
        <f>H32-G32</f>
        <v>-3494.783783783784</v>
      </c>
    </row>
    <row r="33" spans="2:9" ht="12">
      <c r="B33" s="226"/>
      <c r="C33" s="231"/>
      <c r="D33" s="232"/>
      <c r="E33" s="164" t="s">
        <v>96</v>
      </c>
      <c r="F33" s="68">
        <v>1179.0633608815426</v>
      </c>
      <c r="G33" s="69">
        <v>2705.4054054054054</v>
      </c>
      <c r="H33" s="69">
        <v>3425</v>
      </c>
      <c r="I33" s="162">
        <f t="shared" si="0"/>
        <v>719.5945945945946</v>
      </c>
    </row>
    <row r="34" spans="2:9" ht="12">
      <c r="B34" s="226"/>
      <c r="C34" s="233"/>
      <c r="D34" s="234"/>
      <c r="E34" s="165" t="s">
        <v>97</v>
      </c>
      <c r="F34" s="68">
        <v>2668.8209366391184</v>
      </c>
      <c r="G34" s="166">
        <v>5930.832432432432</v>
      </c>
      <c r="H34" s="166">
        <v>1483</v>
      </c>
      <c r="I34" s="162">
        <f t="shared" si="0"/>
        <v>-4447.832432432432</v>
      </c>
    </row>
    <row r="35" spans="2:9" ht="12">
      <c r="B35" s="227"/>
      <c r="C35" s="118"/>
      <c r="D35" s="119" t="s">
        <v>98</v>
      </c>
      <c r="E35" s="167"/>
      <c r="F35" s="168">
        <f>SUM(F19:F34)</f>
        <v>57801.92286501378</v>
      </c>
      <c r="G35" s="168">
        <f>SUM(G19:G34)</f>
        <v>75573.17297297297</v>
      </c>
      <c r="H35" s="168">
        <f>SUM(H19:H34)</f>
        <v>98906</v>
      </c>
      <c r="I35" s="120">
        <f>H35-G35</f>
        <v>23332.82702702703</v>
      </c>
    </row>
    <row r="36" spans="2:9" ht="14.25">
      <c r="B36" s="169"/>
      <c r="C36" s="235" t="s">
        <v>74</v>
      </c>
      <c r="D36" s="235"/>
      <c r="E36" s="236"/>
      <c r="F36" s="121">
        <f>F18+F35</f>
        <v>471758.68595041323</v>
      </c>
      <c r="G36" s="121">
        <f>G18+G35</f>
        <v>416565.4162162162</v>
      </c>
      <c r="H36" s="121">
        <f>H18+H35</f>
        <v>423594</v>
      </c>
      <c r="I36" s="122">
        <f>H36-G36</f>
        <v>7028.583783783775</v>
      </c>
    </row>
    <row r="37" spans="2:9" ht="12">
      <c r="B37" s="207" t="s">
        <v>24</v>
      </c>
      <c r="C37" s="170" t="s">
        <v>25</v>
      </c>
      <c r="D37" s="171"/>
      <c r="E37" s="172"/>
      <c r="F37" s="66">
        <v>56162.53719008264</v>
      </c>
      <c r="G37" s="67">
        <v>54606.86486486487</v>
      </c>
      <c r="H37" s="67">
        <v>53999</v>
      </c>
      <c r="I37" s="162">
        <f>H37-G37</f>
        <v>-607.8648648648668</v>
      </c>
    </row>
    <row r="38" spans="2:9" ht="12">
      <c r="B38" s="207"/>
      <c r="C38" s="74" t="s">
        <v>75</v>
      </c>
      <c r="D38" s="75"/>
      <c r="E38" s="76"/>
      <c r="F38" s="72">
        <v>17672.644628099173</v>
      </c>
      <c r="G38" s="73">
        <v>15227.937837837839</v>
      </c>
      <c r="H38" s="73">
        <v>12118</v>
      </c>
      <c r="I38" s="162">
        <f aca="true" t="shared" si="1" ref="I38:I59">H38-G38</f>
        <v>-3109.9378378378387</v>
      </c>
    </row>
    <row r="39" spans="2:9" ht="12">
      <c r="B39" s="207"/>
      <c r="C39" s="74" t="s">
        <v>76</v>
      </c>
      <c r="D39" s="75"/>
      <c r="E39" s="77"/>
      <c r="F39" s="72">
        <v>20739.04132231405</v>
      </c>
      <c r="G39" s="73">
        <v>26734.58108108108</v>
      </c>
      <c r="H39" s="73">
        <v>35346</v>
      </c>
      <c r="I39" s="162">
        <f t="shared" si="1"/>
        <v>8611.41891891892</v>
      </c>
    </row>
    <row r="40" spans="2:9" ht="12">
      <c r="B40" s="207"/>
      <c r="C40" s="74" t="s">
        <v>26</v>
      </c>
      <c r="D40" s="75"/>
      <c r="E40" s="77"/>
      <c r="F40" s="66">
        <v>9893.570247933885</v>
      </c>
      <c r="G40" s="67">
        <v>9360.756756756757</v>
      </c>
      <c r="H40" s="67">
        <v>9320</v>
      </c>
      <c r="I40" s="162">
        <f t="shared" si="1"/>
        <v>-40.75675675675666</v>
      </c>
    </row>
    <row r="41" spans="2:9" ht="12">
      <c r="B41" s="207"/>
      <c r="C41" s="74" t="s">
        <v>27</v>
      </c>
      <c r="D41" s="75"/>
      <c r="E41" s="77"/>
      <c r="F41" s="66">
        <v>9046.107438016528</v>
      </c>
      <c r="G41" s="67">
        <v>10276.343243243244</v>
      </c>
      <c r="H41" s="67">
        <v>8757</v>
      </c>
      <c r="I41" s="162">
        <f t="shared" si="1"/>
        <v>-1519.3432432432437</v>
      </c>
    </row>
    <row r="42" spans="2:9" ht="12">
      <c r="B42" s="207"/>
      <c r="C42" s="74" t="s">
        <v>28</v>
      </c>
      <c r="D42" s="75"/>
      <c r="E42" s="77"/>
      <c r="F42" s="66">
        <v>10921.774104683196</v>
      </c>
      <c r="G42" s="67">
        <v>14085.059459459459</v>
      </c>
      <c r="H42" s="67">
        <v>12243</v>
      </c>
      <c r="I42" s="162">
        <f t="shared" si="1"/>
        <v>-1842.0594594594586</v>
      </c>
    </row>
    <row r="43" spans="2:9" ht="12">
      <c r="B43" s="207"/>
      <c r="C43" s="74" t="s">
        <v>29</v>
      </c>
      <c r="D43" s="75"/>
      <c r="E43" s="173"/>
      <c r="F43" s="66">
        <v>3504.5179063360883</v>
      </c>
      <c r="G43" s="67">
        <v>3620.3513513513512</v>
      </c>
      <c r="H43" s="67">
        <v>3619</v>
      </c>
      <c r="I43" s="162">
        <f t="shared" si="1"/>
        <v>-1.3513513513512407</v>
      </c>
    </row>
    <row r="44" spans="2:9" ht="12">
      <c r="B44" s="207"/>
      <c r="C44" s="78" t="s">
        <v>30</v>
      </c>
      <c r="D44" s="96"/>
      <c r="E44" s="182"/>
      <c r="F44" s="123">
        <v>17513.272727272728</v>
      </c>
      <c r="G44" s="80">
        <v>17129.17837837838</v>
      </c>
      <c r="H44" s="80">
        <v>16918</v>
      </c>
      <c r="I44" s="162">
        <f t="shared" si="1"/>
        <v>-211.17837837837942</v>
      </c>
    </row>
    <row r="45" spans="2:9" ht="12">
      <c r="B45" s="207"/>
      <c r="C45" s="78" t="s">
        <v>77</v>
      </c>
      <c r="D45" s="79"/>
      <c r="E45" s="174"/>
      <c r="F45" s="123">
        <v>15848.798898071625</v>
      </c>
      <c r="G45" s="80">
        <v>18430.105405405404</v>
      </c>
      <c r="H45" s="80">
        <v>13414</v>
      </c>
      <c r="I45" s="162">
        <f t="shared" si="1"/>
        <v>-5016.105405405404</v>
      </c>
    </row>
    <row r="46" spans="2:9" ht="12">
      <c r="B46" s="207"/>
      <c r="C46" s="81" t="s">
        <v>78</v>
      </c>
      <c r="D46" s="82"/>
      <c r="E46" s="175"/>
      <c r="F46" s="123">
        <v>18732.12396694215</v>
      </c>
      <c r="G46" s="80">
        <v>17785.04054054054</v>
      </c>
      <c r="H46" s="80">
        <v>18435</v>
      </c>
      <c r="I46" s="162">
        <f t="shared" si="1"/>
        <v>649.95945945946</v>
      </c>
    </row>
    <row r="47" spans="2:9" ht="12">
      <c r="B47" s="207"/>
      <c r="C47" s="83" t="s">
        <v>79</v>
      </c>
      <c r="D47" s="84"/>
      <c r="E47" s="176"/>
      <c r="F47" s="72">
        <v>12070.2782369146</v>
      </c>
      <c r="G47" s="73">
        <v>14423.786486486486</v>
      </c>
      <c r="H47" s="73">
        <v>9510</v>
      </c>
      <c r="I47" s="162">
        <f t="shared" si="1"/>
        <v>-4913.786486486486</v>
      </c>
    </row>
    <row r="48" spans="2:9" ht="12">
      <c r="B48" s="207"/>
      <c r="C48" s="74" t="s">
        <v>80</v>
      </c>
      <c r="D48" s="75"/>
      <c r="E48" s="176"/>
      <c r="F48" s="66">
        <v>6270.286501377411</v>
      </c>
      <c r="G48" s="67">
        <v>6154.754054054054</v>
      </c>
      <c r="H48" s="67">
        <v>5912</v>
      </c>
      <c r="I48" s="162">
        <f t="shared" si="1"/>
        <v>-242.754054054054</v>
      </c>
    </row>
    <row r="49" spans="2:9" ht="12">
      <c r="B49" s="207"/>
      <c r="C49" s="74" t="s">
        <v>81</v>
      </c>
      <c r="D49" s="75"/>
      <c r="E49" s="176"/>
      <c r="F49" s="66">
        <v>20196.831955922866</v>
      </c>
      <c r="G49" s="67">
        <v>20157.548648648648</v>
      </c>
      <c r="H49" s="67">
        <v>15955</v>
      </c>
      <c r="I49" s="162">
        <f t="shared" si="1"/>
        <v>-4202.548648648648</v>
      </c>
    </row>
    <row r="50" spans="2:9" ht="12">
      <c r="B50" s="207"/>
      <c r="C50" s="74" t="s">
        <v>82</v>
      </c>
      <c r="D50" s="75"/>
      <c r="E50" s="176"/>
      <c r="F50" s="66">
        <v>13115.818181818182</v>
      </c>
      <c r="G50" s="67">
        <v>14542.302702702702</v>
      </c>
      <c r="H50" s="67">
        <v>6135</v>
      </c>
      <c r="I50" s="162">
        <f t="shared" si="1"/>
        <v>-8407.302702702702</v>
      </c>
    </row>
    <row r="51" spans="2:9" ht="12">
      <c r="B51" s="207"/>
      <c r="C51" s="74" t="s">
        <v>83</v>
      </c>
      <c r="D51" s="75"/>
      <c r="E51" s="176"/>
      <c r="F51" s="66">
        <v>2554.0771349862257</v>
      </c>
      <c r="G51" s="67">
        <v>2108.008108108108</v>
      </c>
      <c r="H51" s="67">
        <v>2718</v>
      </c>
      <c r="I51" s="162">
        <f t="shared" si="1"/>
        <v>609.991891891892</v>
      </c>
    </row>
    <row r="52" spans="2:9" ht="12">
      <c r="B52" s="207"/>
      <c r="C52" s="74" t="s">
        <v>84</v>
      </c>
      <c r="D52" s="75"/>
      <c r="E52" s="176"/>
      <c r="F52" s="66">
        <v>16571.21212121212</v>
      </c>
      <c r="G52" s="67">
        <v>17187.202702702703</v>
      </c>
      <c r="H52" s="67">
        <v>14540</v>
      </c>
      <c r="I52" s="162">
        <f t="shared" si="1"/>
        <v>-2647.2027027027034</v>
      </c>
    </row>
    <row r="53" spans="2:9" ht="12">
      <c r="B53" s="207"/>
      <c r="C53" s="74" t="s">
        <v>85</v>
      </c>
      <c r="D53" s="75"/>
      <c r="E53" s="77"/>
      <c r="F53" s="85">
        <v>12036.088154269972</v>
      </c>
      <c r="G53" s="86">
        <v>164.40540540540542</v>
      </c>
      <c r="H53" s="86">
        <v>1368</v>
      </c>
      <c r="I53" s="162">
        <f t="shared" si="1"/>
        <v>1203.5945945945946</v>
      </c>
    </row>
    <row r="54" spans="2:9" ht="12">
      <c r="B54" s="207"/>
      <c r="C54" s="74" t="s">
        <v>86</v>
      </c>
      <c r="D54" s="75"/>
      <c r="E54" s="76"/>
      <c r="F54" s="72">
        <v>3060.5537190082646</v>
      </c>
      <c r="G54" s="73">
        <v>1788.1081081081081</v>
      </c>
      <c r="H54" s="73">
        <v>2435</v>
      </c>
      <c r="I54" s="162">
        <f t="shared" si="1"/>
        <v>646.8918918918919</v>
      </c>
    </row>
    <row r="55" spans="2:9" ht="12">
      <c r="B55" s="207"/>
      <c r="C55" s="74" t="s">
        <v>126</v>
      </c>
      <c r="D55" s="97"/>
      <c r="E55" s="183"/>
      <c r="F55" s="66">
        <v>29735.628099173555</v>
      </c>
      <c r="G55" s="67">
        <v>24881.33243243243</v>
      </c>
      <c r="H55" s="67">
        <v>25323</v>
      </c>
      <c r="I55" s="162">
        <f t="shared" si="1"/>
        <v>441.66756756756877</v>
      </c>
    </row>
    <row r="56" spans="2:9" ht="12">
      <c r="B56" s="207"/>
      <c r="C56" s="74" t="s">
        <v>87</v>
      </c>
      <c r="D56" s="75"/>
      <c r="E56" s="77"/>
      <c r="F56" s="72">
        <v>15516.92561983471</v>
      </c>
      <c r="G56" s="73">
        <v>11785.394594594594</v>
      </c>
      <c r="H56" s="73">
        <v>12738</v>
      </c>
      <c r="I56" s="162">
        <f t="shared" si="1"/>
        <v>952.6054054054057</v>
      </c>
    </row>
    <row r="57" spans="2:9" ht="12">
      <c r="B57" s="207"/>
      <c r="C57" s="74" t="s">
        <v>88</v>
      </c>
      <c r="D57" s="75"/>
      <c r="E57" s="76"/>
      <c r="F57" s="66">
        <v>43924.79063360881</v>
      </c>
      <c r="G57" s="67">
        <v>35092.7972972973</v>
      </c>
      <c r="H57" s="67">
        <v>33781</v>
      </c>
      <c r="I57" s="162">
        <f t="shared" si="1"/>
        <v>-1311.7972972973002</v>
      </c>
    </row>
    <row r="58" spans="2:9" ht="12">
      <c r="B58" s="207"/>
      <c r="C58" s="74" t="s">
        <v>89</v>
      </c>
      <c r="D58" s="75"/>
      <c r="E58" s="87"/>
      <c r="F58" s="66">
        <v>9376.556473829201</v>
      </c>
      <c r="G58" s="67">
        <v>8075.5756756756755</v>
      </c>
      <c r="H58" s="67">
        <v>12767</v>
      </c>
      <c r="I58" s="162">
        <f t="shared" si="1"/>
        <v>4691.4243243243245</v>
      </c>
    </row>
    <row r="59" spans="2:9" ht="12">
      <c r="B59" s="207"/>
      <c r="C59" s="83" t="s">
        <v>91</v>
      </c>
      <c r="D59" s="184"/>
      <c r="E59" s="183"/>
      <c r="F59" s="66">
        <v>42077</v>
      </c>
      <c r="G59" s="67">
        <v>34546.281081081084</v>
      </c>
      <c r="H59" s="67">
        <v>28959</v>
      </c>
      <c r="I59" s="162">
        <f t="shared" si="1"/>
        <v>-5587.281081081084</v>
      </c>
    </row>
    <row r="60" spans="2:9" ht="14.25">
      <c r="B60" s="207"/>
      <c r="C60" s="208" t="s">
        <v>31</v>
      </c>
      <c r="D60" s="208"/>
      <c r="E60" s="209"/>
      <c r="F60" s="124">
        <f>SUM(F37:F59)</f>
        <v>406540.435261708</v>
      </c>
      <c r="G60" s="124">
        <f>SUM(G37:G59)</f>
        <v>378163.7162162163</v>
      </c>
      <c r="H60" s="124">
        <f>SUM(H37:H59)</f>
        <v>356310</v>
      </c>
      <c r="I60" s="177">
        <f>H60-G60</f>
        <v>-21853.71621621627</v>
      </c>
    </row>
    <row r="61" spans="2:9" ht="13.5">
      <c r="B61" s="196" t="s">
        <v>99</v>
      </c>
      <c r="C61" s="197"/>
      <c r="D61" s="197"/>
      <c r="E61" s="198"/>
      <c r="F61" s="178">
        <f>F60/F36</f>
        <v>0.8617550611552273</v>
      </c>
      <c r="G61" s="178">
        <f>G60/G36</f>
        <v>0.9078135185853553</v>
      </c>
      <c r="H61" s="178">
        <f>H60/H36</f>
        <v>0.8411592232184592</v>
      </c>
      <c r="I61" s="179">
        <f>H61-G61</f>
        <v>-0.06665429536689615</v>
      </c>
    </row>
    <row r="62" spans="2:9" ht="13.5">
      <c r="B62" s="193" t="s">
        <v>32</v>
      </c>
      <c r="C62" s="194"/>
      <c r="D62" s="194"/>
      <c r="E62" s="195"/>
      <c r="F62" s="180">
        <f>1-F61</f>
        <v>0.13824493884477274</v>
      </c>
      <c r="G62" s="180">
        <f>1-G61</f>
        <v>0.0921864814146447</v>
      </c>
      <c r="H62" s="180">
        <f>1-H61</f>
        <v>0.15884077678154085</v>
      </c>
      <c r="I62" s="181">
        <f>H62-G62</f>
        <v>0.06665429536689615</v>
      </c>
    </row>
  </sheetData>
  <sheetProtection/>
  <mergeCells count="23">
    <mergeCell ref="C19:D34"/>
    <mergeCell ref="C36:E36"/>
    <mergeCell ref="D7:E7"/>
    <mergeCell ref="D8:E8"/>
    <mergeCell ref="D9:E9"/>
    <mergeCell ref="D10:E10"/>
    <mergeCell ref="C8:C10"/>
    <mergeCell ref="B62:E62"/>
    <mergeCell ref="B61:E61"/>
    <mergeCell ref="H2:H4"/>
    <mergeCell ref="I3:I4"/>
    <mergeCell ref="B4:E4"/>
    <mergeCell ref="B37:B60"/>
    <mergeCell ref="C60:E60"/>
    <mergeCell ref="B2:E2"/>
    <mergeCell ref="F2:F4"/>
    <mergeCell ref="G2:G4"/>
    <mergeCell ref="B5:B11"/>
    <mergeCell ref="C5:C7"/>
    <mergeCell ref="D5:E5"/>
    <mergeCell ref="D6:E6"/>
    <mergeCell ref="B12:B35"/>
    <mergeCell ref="C12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道家エミ</cp:lastModifiedBy>
  <dcterms:created xsi:type="dcterms:W3CDTF">2007-03-28T02:36:34Z</dcterms:created>
  <dcterms:modified xsi:type="dcterms:W3CDTF">2012-03-29T00:34:57Z</dcterms:modified>
  <cp:category/>
  <cp:version/>
  <cp:contentType/>
  <cp:contentStatus/>
</cp:coreProperties>
</file>