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132" windowWidth="8208" windowHeight="8040" firstSheet="3" activeTab="6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definedNames/>
  <calcPr fullCalcOnLoad="1"/>
</workbook>
</file>

<file path=xl/sharedStrings.xml><?xml version="1.0" encoding="utf-8"?>
<sst xmlns="http://schemas.openxmlformats.org/spreadsheetml/2006/main" count="571" uniqueCount="146">
  <si>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</si>
  <si>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</si>
  <si>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</si>
  <si>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</si>
  <si>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</si>
  <si>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</si>
  <si>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</si>
  <si>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</si>
  <si>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</si>
  <si>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</si>
  <si>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</si>
  <si>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どちらとも言えない</t>
  </si>
  <si>
    <t>前向きに検討中である</t>
  </si>
  <si>
    <t>考えてはいる</t>
  </si>
  <si>
    <t>まったく考えていない</t>
  </si>
  <si>
    <t>（％）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</si>
  <si>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</si>
  <si>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</si>
  <si>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</si>
  <si>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</si>
  <si>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</si>
  <si>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</si>
  <si>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</si>
  <si>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</si>
  <si>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</si>
  <si>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</si>
  <si>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</si>
  <si>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</si>
  <si>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</si>
  <si>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</si>
  <si>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</si>
  <si>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</si>
  <si>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</si>
  <si>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</si>
  <si>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</si>
  <si>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</si>
  <si>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</si>
  <si>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</si>
  <si>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</si>
  <si>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</si>
  <si>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</si>
  <si>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</si>
  <si>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</si>
  <si>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</si>
  <si>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</si>
  <si>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</si>
  <si>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</si>
  <si>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</si>
  <si>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</si>
  <si>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１．食費</t>
  </si>
  <si>
    <t>３．水道･光熱費</t>
  </si>
  <si>
    <t>６．各種保険料の支払い</t>
  </si>
  <si>
    <t>７．医療・介護費</t>
  </si>
  <si>
    <t>21年</t>
  </si>
  <si>
    <t>１２．その他支出</t>
  </si>
  <si>
    <t>22年</t>
  </si>
  <si>
    <t>（ＳＡ）</t>
  </si>
  <si>
    <t>№</t>
  </si>
  <si>
    <t>カテゴリ</t>
  </si>
  <si>
    <t>件数</t>
  </si>
  <si>
    <t>(全体)%</t>
  </si>
  <si>
    <t>そう思う</t>
  </si>
  <si>
    <t>どちらかと言えばそう思う</t>
  </si>
  <si>
    <t>どちらかと言えばそう思わない</t>
  </si>
  <si>
    <t>そう思わない</t>
  </si>
  <si>
    <t>不明</t>
  </si>
  <si>
    <t>サンプル数（％ﾍﾞｰｽ）</t>
  </si>
  <si>
    <t>意欲的である</t>
  </si>
  <si>
    <t>意欲的に行う</t>
  </si>
  <si>
    <t>どちらかと言えば意欲的である</t>
  </si>
  <si>
    <t>どちらかと言えば意欲的に行う</t>
  </si>
  <si>
    <t>どちらかと言えば手控えている</t>
  </si>
  <si>
    <t>どちらかと言えば手控える</t>
  </si>
  <si>
    <t>手控えている</t>
  </si>
  <si>
    <t>手控える</t>
  </si>
  <si>
    <t>～199万</t>
  </si>
  <si>
    <t>200～399万</t>
  </si>
  <si>
    <t>400～599万</t>
  </si>
  <si>
    <t>600～799万</t>
  </si>
  <si>
    <t>800～999万</t>
  </si>
  <si>
    <t>1000万～</t>
  </si>
  <si>
    <t>①景気は良くなっている</t>
  </si>
  <si>
    <t>①景気は良くなると思う</t>
  </si>
  <si>
    <t>(除不)%</t>
  </si>
  <si>
    <t>②雇用環境は良くなっている</t>
  </si>
  <si>
    <t>②雇用環境は良くなると思う</t>
  </si>
  <si>
    <t>③日用品の価格は下がっている</t>
  </si>
  <si>
    <t>③日用品の価格は下がると思う</t>
  </si>
  <si>
    <t>④世帯（勤労）収入は増えた</t>
  </si>
  <si>
    <t>④世帯収入は増えると思う</t>
  </si>
  <si>
    <t>⑤資産価値は増えた</t>
  </si>
  <si>
    <t>⑤資産価値は増えると思う</t>
  </si>
  <si>
    <t>⑥積極的にお金を使っている</t>
  </si>
  <si>
    <t>⑥積極的にお金を使いたい</t>
  </si>
  <si>
    <t>⑦生活にゆとりができた</t>
  </si>
  <si>
    <t>⑦生活にゆとりができると思う</t>
  </si>
  <si>
    <t>①嗜好品の購入</t>
  </si>
  <si>
    <t>①今後の嗜好品の購入</t>
  </si>
  <si>
    <t>②ファッション衣料・靴などの購入</t>
  </si>
  <si>
    <t>②今後のファッション衣料･靴の購入</t>
  </si>
  <si>
    <t>③家電・ＡＶ製品、家具などの購入</t>
  </si>
  <si>
    <t>③今後の家電・ＡＶ製品、家具などの購入</t>
  </si>
  <si>
    <t>④金融商品の購入</t>
  </si>
  <si>
    <t>④今後の金融商品の購入</t>
  </si>
  <si>
    <t>⑤娯楽・レジャーへの支出</t>
  </si>
  <si>
    <t>⑤今後の娯楽・レジャーへの支出</t>
  </si>
  <si>
    <t>⑥習い事への支出</t>
  </si>
  <si>
    <t>⑥今後の習い事への支出</t>
  </si>
  <si>
    <t>⑦交際費</t>
  </si>
  <si>
    <t>⑦今後の交際費</t>
  </si>
  <si>
    <t>⑧今後の自家用車の購入</t>
  </si>
  <si>
    <t>⑨今後の住宅の購入、リフォーム</t>
  </si>
  <si>
    <t>今月の家計簿（レポート掲載用図表）</t>
  </si>
  <si>
    <t>（単位：円）</t>
  </si>
  <si>
    <t>21年
6月</t>
  </si>
  <si>
    <t>22年
3月</t>
  </si>
  <si>
    <t>22年
6月</t>
  </si>
  <si>
    <t>前期比</t>
  </si>
  <si>
    <t>前年同期比</t>
  </si>
  <si>
    <t>寄与度</t>
  </si>
  <si>
    <t>収入</t>
  </si>
  <si>
    <t>①定期所得(手取り額）</t>
  </si>
  <si>
    <t>②臨時給与</t>
  </si>
  <si>
    <t>１．世帯主の所得</t>
  </si>
  <si>
    <t>①他の人員の定期所得</t>
  </si>
  <si>
    <t>②他の人員の臨時給与</t>
  </si>
  <si>
    <t>２．他の人員の所得</t>
  </si>
  <si>
    <r>
      <t>④財産売却</t>
    </r>
    <r>
      <rPr>
        <sz val="8"/>
        <rFont val="ＭＳ Ｐゴシック"/>
        <family val="3"/>
      </rPr>
      <t>（不動産、金融商品等）</t>
    </r>
  </si>
  <si>
    <t>Ⅰ．収入計</t>
  </si>
  <si>
    <t>支出</t>
  </si>
  <si>
    <r>
      <t>２．住居費</t>
    </r>
    <r>
      <rPr>
        <sz val="8"/>
        <rFont val="ＭＳ Ｐゴシック"/>
        <family val="3"/>
      </rPr>
      <t>（家賃、修繕、住宅ローン等）</t>
    </r>
  </si>
  <si>
    <r>
      <t>４．通信･交通費</t>
    </r>
    <r>
      <rPr>
        <sz val="8"/>
        <rFont val="ＭＳ Ｐゴシック"/>
        <family val="3"/>
      </rPr>
      <t>（電話、定期券、ガソリン代等）</t>
    </r>
  </si>
  <si>
    <r>
      <t>５．被服・装飾費</t>
    </r>
    <r>
      <rPr>
        <sz val="8"/>
        <rFont val="ＭＳ Ｐゴシック"/>
        <family val="3"/>
      </rPr>
      <t>（洋服、アクセサリー等）</t>
    </r>
  </si>
  <si>
    <r>
      <t>９．小遣い</t>
    </r>
    <r>
      <rPr>
        <sz val="8"/>
        <rFont val="ＭＳ Ｐゴシック"/>
        <family val="3"/>
      </rPr>
      <t>（外食、レジャー、美容等）</t>
    </r>
  </si>
  <si>
    <t>１０．金融商品（株、債券、投信等）</t>
  </si>
  <si>
    <r>
      <t>１１．ローン・月賦の支払い</t>
    </r>
    <r>
      <rPr>
        <sz val="8"/>
        <rFont val="ＭＳ Ｐゴシック"/>
        <family val="3"/>
      </rPr>
      <t>（住宅ローン除く）</t>
    </r>
  </si>
  <si>
    <t>Ⅱ．支出計</t>
  </si>
  <si>
    <r>
      <t>平均貯蓄性向（1-平均消費性向）</t>
    </r>
  </si>
  <si>
    <t>⑤その他</t>
  </si>
  <si>
    <t>①公的年金</t>
  </si>
  <si>
    <t>②保険金・給付金</t>
  </si>
  <si>
    <t>③借り入れ</t>
  </si>
  <si>
    <t>３．その他収入</t>
  </si>
  <si>
    <t>８．育児・教育費、仕送り</t>
  </si>
  <si>
    <t>平均消費性向（支出計÷収入計×100）</t>
  </si>
  <si>
    <t>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</si>
</sst>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  <numFmt numFmtId="198" formatCode="#,##0_);[Red]\(#,##0\)"/>
    <numFmt numFmtId="199" formatCode="0.0%\ﾎ\ﾟ\ｲ\ﾝ\ﾄ\ ;&quot;▲&quot;0.0%\ "/>
    <numFmt numFmtId="200" formatCode="0.0%;&quot;▲&quot;0.0%\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91" fontId="0" fillId="0" borderId="10" xfId="0" applyNumberForma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4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/>
    </xf>
    <xf numFmtId="0" fontId="25" fillId="6" borderId="11" xfId="0" applyFont="1" applyFill="1" applyBorder="1" applyAlignment="1">
      <alignment/>
    </xf>
    <xf numFmtId="0" fontId="25" fillId="6" borderId="13" xfId="0" applyFont="1" applyFill="1" applyBorder="1" applyAlignment="1">
      <alignment/>
    </xf>
    <xf numFmtId="0" fontId="25" fillId="7" borderId="11" xfId="0" applyFont="1" applyFill="1" applyBorder="1" applyAlignment="1">
      <alignment/>
    </xf>
    <xf numFmtId="0" fontId="25" fillId="7" borderId="13" xfId="0" applyFont="1" applyFill="1" applyBorder="1" applyAlignment="1">
      <alignment/>
    </xf>
    <xf numFmtId="0" fontId="25" fillId="7" borderId="12" xfId="0" applyFont="1" applyFill="1" applyBorder="1" applyAlignment="1">
      <alignment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/>
    </xf>
    <xf numFmtId="0" fontId="25" fillId="6" borderId="16" xfId="0" applyFont="1" applyFill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7" borderId="16" xfId="0" applyFont="1" applyFill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4" borderId="14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185" fontId="25" fillId="33" borderId="14" xfId="0" applyNumberFormat="1" applyFont="1" applyFill="1" applyBorder="1" applyAlignment="1">
      <alignment/>
    </xf>
    <xf numFmtId="185" fontId="25" fillId="6" borderId="14" xfId="0" applyNumberFormat="1" applyFont="1" applyFill="1" applyBorder="1" applyAlignment="1">
      <alignment/>
    </xf>
    <xf numFmtId="185" fontId="25" fillId="0" borderId="14" xfId="0" applyNumberFormat="1" applyFont="1" applyBorder="1" applyAlignment="1">
      <alignment/>
    </xf>
    <xf numFmtId="185" fontId="25" fillId="0" borderId="20" xfId="0" applyNumberFormat="1" applyFont="1" applyBorder="1" applyAlignment="1">
      <alignment/>
    </xf>
    <xf numFmtId="185" fontId="25" fillId="0" borderId="0" xfId="0" applyNumberFormat="1" applyFont="1" applyBorder="1" applyAlignment="1">
      <alignment/>
    </xf>
    <xf numFmtId="185" fontId="25" fillId="7" borderId="14" xfId="0" applyNumberFormat="1" applyFont="1" applyFill="1" applyBorder="1" applyAlignment="1">
      <alignment/>
    </xf>
    <xf numFmtId="197" fontId="25" fillId="0" borderId="20" xfId="0" applyNumberFormat="1" applyFont="1" applyBorder="1" applyAlignment="1">
      <alignment/>
    </xf>
    <xf numFmtId="197" fontId="25" fillId="0" borderId="15" xfId="0" applyNumberFormat="1" applyFont="1" applyBorder="1" applyAlignment="1">
      <alignment shrinkToFit="1"/>
    </xf>
    <xf numFmtId="0" fontId="25" fillId="4" borderId="14" xfId="0" applyFont="1" applyFill="1" applyBorder="1" applyAlignment="1">
      <alignment/>
    </xf>
    <xf numFmtId="0" fontId="25" fillId="4" borderId="16" xfId="0" applyFont="1" applyFill="1" applyBorder="1" applyAlignment="1">
      <alignment horizontal="center"/>
    </xf>
    <xf numFmtId="0" fontId="25" fillId="4" borderId="17" xfId="0" applyFont="1" applyFill="1" applyBorder="1" applyAlignment="1">
      <alignment horizontal="center"/>
    </xf>
    <xf numFmtId="185" fontId="25" fillId="33" borderId="16" xfId="0" applyNumberFormat="1" applyFont="1" applyFill="1" applyBorder="1" applyAlignment="1">
      <alignment/>
    </xf>
    <xf numFmtId="185" fontId="25" fillId="6" borderId="16" xfId="0" applyNumberFormat="1" applyFont="1" applyFill="1" applyBorder="1" applyAlignment="1">
      <alignment/>
    </xf>
    <xf numFmtId="197" fontId="25" fillId="0" borderId="21" xfId="0" applyNumberFormat="1" applyFont="1" applyBorder="1" applyAlignment="1">
      <alignment/>
    </xf>
    <xf numFmtId="185" fontId="25" fillId="7" borderId="16" xfId="0" applyNumberFormat="1" applyFont="1" applyFill="1" applyBorder="1" applyAlignment="1">
      <alignment/>
    </xf>
    <xf numFmtId="185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85" fontId="25" fillId="0" borderId="16" xfId="0" applyNumberFormat="1" applyFont="1" applyBorder="1" applyAlignment="1">
      <alignment/>
    </xf>
    <xf numFmtId="185" fontId="25" fillId="0" borderId="21" xfId="0" applyNumberFormat="1" applyFont="1" applyBorder="1" applyAlignment="1">
      <alignment/>
    </xf>
    <xf numFmtId="38" fontId="25" fillId="0" borderId="0" xfId="49" applyFont="1" applyAlignment="1">
      <alignment horizontal="left"/>
    </xf>
    <xf numFmtId="0" fontId="4" fillId="10" borderId="22" xfId="0" applyFont="1" applyFill="1" applyBorder="1" applyAlignment="1">
      <alignment horizontal="center"/>
    </xf>
    <xf numFmtId="38" fontId="25" fillId="10" borderId="22" xfId="49" applyFont="1" applyFill="1" applyBorder="1" applyAlignment="1">
      <alignment horizontal="center" vertical="center" wrapText="1"/>
    </xf>
    <xf numFmtId="38" fontId="25" fillId="10" borderId="11" xfId="49" applyFont="1" applyFill="1" applyBorder="1" applyAlignment="1">
      <alignment horizontal="center" vertical="center" wrapText="1"/>
    </xf>
    <xf numFmtId="38" fontId="26" fillId="10" borderId="11" xfId="49" applyFont="1" applyFill="1" applyBorder="1" applyAlignment="1">
      <alignment horizontal="center" vertical="center" wrapText="1"/>
    </xf>
    <xf numFmtId="0" fontId="25" fillId="10" borderId="13" xfId="0" applyFont="1" applyFill="1" applyBorder="1" applyAlignment="1">
      <alignment/>
    </xf>
    <xf numFmtId="38" fontId="25" fillId="10" borderId="13" xfId="49" applyFont="1" applyFill="1" applyBorder="1" applyAlignment="1">
      <alignment horizontal="right"/>
    </xf>
    <xf numFmtId="0" fontId="25" fillId="10" borderId="12" xfId="0" applyFont="1" applyFill="1" applyBorder="1" applyAlignment="1">
      <alignment/>
    </xf>
    <xf numFmtId="0" fontId="4" fillId="10" borderId="20" xfId="0" applyFont="1" applyFill="1" applyBorder="1" applyAlignment="1">
      <alignment horizontal="center"/>
    </xf>
    <xf numFmtId="38" fontId="25" fillId="10" borderId="20" xfId="49" applyFont="1" applyFill="1" applyBorder="1" applyAlignment="1">
      <alignment horizontal="center" vertical="center" wrapText="1"/>
    </xf>
    <xf numFmtId="38" fontId="25" fillId="10" borderId="14" xfId="49" applyFont="1" applyFill="1" applyBorder="1" applyAlignment="1">
      <alignment horizontal="center" vertical="center" wrapText="1"/>
    </xf>
    <xf numFmtId="38" fontId="26" fillId="10" borderId="14" xfId="49" applyFont="1" applyFill="1" applyBorder="1" applyAlignment="1">
      <alignment horizontal="center" vertical="center" wrapText="1"/>
    </xf>
    <xf numFmtId="38" fontId="25" fillId="10" borderId="18" xfId="49" applyFont="1" applyFill="1" applyBorder="1" applyAlignment="1">
      <alignment horizontal="center" vertical="center"/>
    </xf>
    <xf numFmtId="0" fontId="25" fillId="10" borderId="23" xfId="0" applyFont="1" applyFill="1" applyBorder="1" applyAlignment="1">
      <alignment/>
    </xf>
    <xf numFmtId="38" fontId="25" fillId="10" borderId="23" xfId="49" applyFont="1" applyFill="1" applyBorder="1" applyAlignment="1">
      <alignment horizontal="right"/>
    </xf>
    <xf numFmtId="0" fontId="4" fillId="10" borderId="21" xfId="0" applyFont="1" applyFill="1" applyBorder="1" applyAlignment="1">
      <alignment horizontal="center"/>
    </xf>
    <xf numFmtId="38" fontId="25" fillId="10" borderId="21" xfId="49" applyFont="1" applyFill="1" applyBorder="1" applyAlignment="1">
      <alignment horizontal="center" vertical="center" wrapText="1"/>
    </xf>
    <xf numFmtId="38" fontId="25" fillId="10" borderId="16" xfId="49" applyFont="1" applyFill="1" applyBorder="1" applyAlignment="1">
      <alignment horizontal="center" vertical="center" wrapText="1"/>
    </xf>
    <xf numFmtId="38" fontId="26" fillId="10" borderId="16" xfId="49" applyFont="1" applyFill="1" applyBorder="1" applyAlignment="1">
      <alignment horizontal="center" vertical="center" wrapText="1"/>
    </xf>
    <xf numFmtId="38" fontId="25" fillId="10" borderId="10" xfId="49" applyFont="1" applyFill="1" applyBorder="1" applyAlignment="1">
      <alignment horizontal="center" vertical="center"/>
    </xf>
    <xf numFmtId="38" fontId="25" fillId="10" borderId="10" xfId="49" applyFont="1" applyFill="1" applyBorder="1" applyAlignment="1">
      <alignment horizontal="center" wrapText="1"/>
    </xf>
    <xf numFmtId="38" fontId="4" fillId="18" borderId="10" xfId="49" applyFont="1" applyFill="1" applyBorder="1" applyAlignment="1">
      <alignment horizontal="center" vertical="center" textRotation="255"/>
    </xf>
    <xf numFmtId="38" fontId="4" fillId="6" borderId="10" xfId="49" applyFont="1" applyFill="1" applyBorder="1" applyAlignment="1">
      <alignment horizontal="center"/>
    </xf>
    <xf numFmtId="38" fontId="4" fillId="34" borderId="24" xfId="49" applyFont="1" applyFill="1" applyBorder="1" applyAlignment="1">
      <alignment/>
    </xf>
    <xf numFmtId="38" fontId="25" fillId="34" borderId="24" xfId="49" applyFont="1" applyFill="1" applyBorder="1" applyAlignment="1">
      <alignment/>
    </xf>
    <xf numFmtId="38" fontId="26" fillId="34" borderId="24" xfId="49" applyFont="1" applyFill="1" applyBorder="1" applyAlignment="1">
      <alignment/>
    </xf>
    <xf numFmtId="195" fontId="25" fillId="34" borderId="24" xfId="49" applyNumberFormat="1" applyFont="1" applyFill="1" applyBorder="1" applyAlignment="1">
      <alignment/>
    </xf>
    <xf numFmtId="194" fontId="25" fillId="34" borderId="24" xfId="42" applyNumberFormat="1" applyFont="1" applyFill="1" applyBorder="1" applyAlignment="1">
      <alignment/>
    </xf>
    <xf numFmtId="38" fontId="4" fillId="6" borderId="22" xfId="49" applyFont="1" applyFill="1" applyBorder="1" applyAlignment="1">
      <alignment horizontal="center"/>
    </xf>
    <xf numFmtId="38" fontId="4" fillId="34" borderId="21" xfId="49" applyFont="1" applyFill="1" applyBorder="1" applyAlignment="1">
      <alignment/>
    </xf>
    <xf numFmtId="38" fontId="25" fillId="34" borderId="21" xfId="49" applyFont="1" applyFill="1" applyBorder="1" applyAlignment="1">
      <alignment/>
    </xf>
    <xf numFmtId="38" fontId="26" fillId="34" borderId="21" xfId="49" applyFont="1" applyFill="1" applyBorder="1" applyAlignment="1">
      <alignment/>
    </xf>
    <xf numFmtId="195" fontId="25" fillId="34" borderId="21" xfId="49" applyNumberFormat="1" applyFont="1" applyFill="1" applyBorder="1" applyAlignment="1">
      <alignment/>
    </xf>
    <xf numFmtId="194" fontId="25" fillId="34" borderId="21" xfId="42" applyNumberFormat="1" applyFont="1" applyFill="1" applyBorder="1" applyAlignment="1">
      <alignment/>
    </xf>
    <xf numFmtId="38" fontId="4" fillId="6" borderId="21" xfId="49" applyFont="1" applyFill="1" applyBorder="1" applyAlignment="1">
      <alignment/>
    </xf>
    <xf numFmtId="38" fontId="4" fillId="6" borderId="10" xfId="49" applyFont="1" applyFill="1" applyBorder="1" applyAlignment="1">
      <alignment/>
    </xf>
    <xf numFmtId="38" fontId="25" fillId="6" borderId="10" xfId="49" applyFont="1" applyFill="1" applyBorder="1" applyAlignment="1">
      <alignment/>
    </xf>
    <xf numFmtId="38" fontId="26" fillId="6" borderId="10" xfId="49" applyFont="1" applyFill="1" applyBorder="1" applyAlignment="1">
      <alignment/>
    </xf>
    <xf numFmtId="195" fontId="25" fillId="6" borderId="10" xfId="49" applyNumberFormat="1" applyFont="1" applyFill="1" applyBorder="1" applyAlignment="1">
      <alignment/>
    </xf>
    <xf numFmtId="194" fontId="25" fillId="6" borderId="10" xfId="42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38" fontId="26" fillId="34" borderId="22" xfId="49" applyFont="1" applyFill="1" applyBorder="1" applyAlignment="1">
      <alignment/>
    </xf>
    <xf numFmtId="194" fontId="25" fillId="34" borderId="22" xfId="42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38" fontId="25" fillId="34" borderId="20" xfId="49" applyFont="1" applyFill="1" applyBorder="1" applyAlignment="1">
      <alignment/>
    </xf>
    <xf numFmtId="38" fontId="26" fillId="34" borderId="25" xfId="49" applyFont="1" applyFill="1" applyBorder="1" applyAlignment="1">
      <alignment/>
    </xf>
    <xf numFmtId="38" fontId="4" fillId="34" borderId="26" xfId="49" applyFont="1" applyFill="1" applyBorder="1" applyAlignment="1">
      <alignment/>
    </xf>
    <xf numFmtId="38" fontId="25" fillId="34" borderId="25" xfId="49" applyFont="1" applyFill="1" applyBorder="1" applyAlignment="1">
      <alignment/>
    </xf>
    <xf numFmtId="195" fontId="25" fillId="34" borderId="25" xfId="49" applyNumberFormat="1" applyFont="1" applyFill="1" applyBorder="1" applyAlignment="1">
      <alignment/>
    </xf>
    <xf numFmtId="194" fontId="25" fillId="34" borderId="25" xfId="42" applyNumberFormat="1" applyFont="1" applyFill="1" applyBorder="1" applyAlignment="1">
      <alignment/>
    </xf>
    <xf numFmtId="38" fontId="4" fillId="34" borderId="25" xfId="49" applyFont="1" applyFill="1" applyBorder="1" applyAlignment="1">
      <alignment/>
    </xf>
    <xf numFmtId="38" fontId="4" fillId="18" borderId="18" xfId="49" applyFont="1" applyFill="1" applyBorder="1" applyAlignment="1">
      <alignment horizontal="center" vertical="center" textRotation="255"/>
    </xf>
    <xf numFmtId="38" fontId="4" fillId="18" borderId="23" xfId="49" applyFont="1" applyFill="1" applyBorder="1" applyAlignment="1">
      <alignment horizontal="left"/>
    </xf>
    <xf numFmtId="38" fontId="4" fillId="18" borderId="10" xfId="49" applyFont="1" applyFill="1" applyBorder="1" applyAlignment="1">
      <alignment horizontal="left"/>
    </xf>
    <xf numFmtId="38" fontId="25" fillId="18" borderId="10" xfId="49" applyFont="1" applyFill="1" applyBorder="1" applyAlignment="1">
      <alignment/>
    </xf>
    <xf numFmtId="38" fontId="26" fillId="18" borderId="10" xfId="49" applyFont="1" applyFill="1" applyBorder="1" applyAlignment="1">
      <alignment/>
    </xf>
    <xf numFmtId="195" fontId="25" fillId="18" borderId="10" xfId="49" applyNumberFormat="1" applyFont="1" applyFill="1" applyBorder="1" applyAlignment="1">
      <alignment/>
    </xf>
    <xf numFmtId="194" fontId="25" fillId="18" borderId="10" xfId="0" applyNumberFormat="1" applyFont="1" applyFill="1" applyBorder="1" applyAlignment="1">
      <alignment/>
    </xf>
    <xf numFmtId="38" fontId="4" fillId="9" borderId="10" xfId="49" applyFont="1" applyFill="1" applyBorder="1" applyAlignment="1">
      <alignment horizontal="center" vertical="center" textRotation="255"/>
    </xf>
    <xf numFmtId="38" fontId="4" fillId="34" borderId="22" xfId="49" applyFont="1" applyFill="1" applyBorder="1" applyAlignment="1">
      <alignment/>
    </xf>
    <xf numFmtId="38" fontId="25" fillId="34" borderId="22" xfId="49" applyFont="1" applyFill="1" applyBorder="1" applyAlignment="1">
      <alignment/>
    </xf>
    <xf numFmtId="195" fontId="25" fillId="34" borderId="22" xfId="49" applyNumberFormat="1" applyFont="1" applyFill="1" applyBorder="1" applyAlignment="1">
      <alignment/>
    </xf>
    <xf numFmtId="194" fontId="25" fillId="34" borderId="22" xfId="0" applyNumberFormat="1" applyFont="1" applyFill="1" applyBorder="1" applyAlignment="1">
      <alignment/>
    </xf>
    <xf numFmtId="194" fontId="25" fillId="34" borderId="25" xfId="0" applyNumberFormat="1" applyFont="1" applyFill="1" applyBorder="1" applyAlignment="1">
      <alignment/>
    </xf>
    <xf numFmtId="194" fontId="25" fillId="34" borderId="21" xfId="0" applyNumberFormat="1" applyFont="1" applyFill="1" applyBorder="1" applyAlignment="1">
      <alignment/>
    </xf>
    <xf numFmtId="38" fontId="4" fillId="9" borderId="18" xfId="49" applyFont="1" applyFill="1" applyBorder="1" applyAlignment="1">
      <alignment horizontal="center" vertical="center" textRotation="255"/>
    </xf>
    <xf numFmtId="38" fontId="4" fillId="9" borderId="23" xfId="49" applyFont="1" applyFill="1" applyBorder="1" applyAlignment="1">
      <alignment horizontal="left"/>
    </xf>
    <xf numFmtId="38" fontId="4" fillId="9" borderId="10" xfId="49" applyFont="1" applyFill="1" applyBorder="1" applyAlignment="1">
      <alignment horizontal="left"/>
    </xf>
    <xf numFmtId="38" fontId="25" fillId="9" borderId="10" xfId="49" applyFont="1" applyFill="1" applyBorder="1" applyAlignment="1">
      <alignment/>
    </xf>
    <xf numFmtId="38" fontId="26" fillId="9" borderId="10" xfId="49" applyFont="1" applyFill="1" applyBorder="1" applyAlignment="1">
      <alignment/>
    </xf>
    <xf numFmtId="195" fontId="25" fillId="9" borderId="10" xfId="49" applyNumberFormat="1" applyFont="1" applyFill="1" applyBorder="1" applyAlignment="1">
      <alignment/>
    </xf>
    <xf numFmtId="194" fontId="25" fillId="9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186" fontId="25" fillId="5" borderId="10" xfId="42" applyNumberFormat="1" applyFont="1" applyFill="1" applyBorder="1" applyAlignment="1">
      <alignment/>
    </xf>
    <xf numFmtId="186" fontId="26" fillId="5" borderId="10" xfId="42" applyNumberFormat="1" applyFont="1" applyFill="1" applyBorder="1" applyAlignment="1">
      <alignment/>
    </xf>
    <xf numFmtId="199" fontId="25" fillId="5" borderId="10" xfId="42" applyNumberFormat="1" applyFont="1" applyFill="1" applyBorder="1" applyAlignment="1">
      <alignment horizontal="right"/>
    </xf>
    <xf numFmtId="183" fontId="25" fillId="5" borderId="10" xfId="49" applyNumberFormat="1" applyFont="1" applyFill="1" applyBorder="1" applyAlignment="1">
      <alignment horizontal="right"/>
    </xf>
    <xf numFmtId="200" fontId="25" fillId="5" borderId="10" xfId="42" applyNumberFormat="1" applyFont="1" applyFill="1" applyBorder="1" applyAlignment="1">
      <alignment horizontal="right"/>
    </xf>
    <xf numFmtId="186" fontId="25" fillId="5" borderId="10" xfId="0" applyNumberFormat="1" applyFont="1" applyFill="1" applyBorder="1" applyAlignment="1">
      <alignment/>
    </xf>
    <xf numFmtId="186" fontId="26" fillId="5" borderId="10" xfId="0" applyNumberFormat="1" applyFont="1" applyFill="1" applyBorder="1" applyAlignment="1">
      <alignment/>
    </xf>
    <xf numFmtId="194" fontId="25" fillId="5" borderId="10" xfId="42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="90" zoomScaleNormal="90" zoomScalePageLayoutView="0" workbookViewId="0" topLeftCell="A13">
      <selection activeCell="E27" sqref="E27"/>
    </sheetView>
  </sheetViews>
  <sheetFormatPr defaultColWidth="9.00390625" defaultRowHeight="13.5"/>
  <cols>
    <col min="2" max="2" width="24.625" style="0" customWidth="1"/>
    <col min="3" max="3" width="9.00390625" style="3" customWidth="1"/>
  </cols>
  <sheetData>
    <row r="1" ht="12.75">
      <c r="A1" t="s">
        <v>17</v>
      </c>
    </row>
    <row r="2" spans="1:3" ht="12.75">
      <c r="A2" t="s">
        <v>0</v>
      </c>
      <c r="C2" s="5" t="s">
        <v>15</v>
      </c>
    </row>
    <row r="3" spans="2:3" ht="12.75">
      <c r="B3" s="1" t="s">
        <v>1</v>
      </c>
      <c r="C3" s="4">
        <v>49.3</v>
      </c>
    </row>
    <row r="4" spans="2:3" ht="12.75">
      <c r="B4" s="1" t="s">
        <v>2</v>
      </c>
      <c r="C4" s="4">
        <v>4.5</v>
      </c>
    </row>
    <row r="5" spans="2:3" ht="12.75">
      <c r="B5" s="1" t="s">
        <v>3</v>
      </c>
      <c r="C5" s="4">
        <v>18.4</v>
      </c>
    </row>
    <row r="6" spans="2:3" ht="12.75">
      <c r="B6" s="1" t="s">
        <v>4</v>
      </c>
      <c r="C6" s="4">
        <v>27.3</v>
      </c>
    </row>
    <row r="8" spans="1:3" ht="12.75">
      <c r="A8" t="s">
        <v>18</v>
      </c>
      <c r="C8" s="5" t="s">
        <v>19</v>
      </c>
    </row>
    <row r="9" spans="2:3" ht="12.75">
      <c r="B9" s="10" t="s">
        <v>20</v>
      </c>
      <c r="C9" s="11">
        <v>49.25</v>
      </c>
    </row>
    <row r="11" spans="1:3" ht="12.75">
      <c r="A11" t="s">
        <v>5</v>
      </c>
      <c r="C11" s="5" t="s">
        <v>15</v>
      </c>
    </row>
    <row r="12" spans="2:3" ht="12.75">
      <c r="B12" s="1" t="s">
        <v>6</v>
      </c>
      <c r="C12" s="4">
        <v>17.8</v>
      </c>
    </row>
    <row r="13" spans="2:3" ht="12.75">
      <c r="B13" s="1" t="s">
        <v>7</v>
      </c>
      <c r="C13" s="4">
        <v>55.1</v>
      </c>
    </row>
    <row r="14" spans="2:3" ht="12.75">
      <c r="B14" s="1" t="s">
        <v>8</v>
      </c>
      <c r="C14" s="4">
        <v>21.3</v>
      </c>
    </row>
    <row r="15" spans="2:3" ht="12.75">
      <c r="B15" s="1" t="s">
        <v>9</v>
      </c>
      <c r="C15" s="4">
        <v>3.1</v>
      </c>
    </row>
    <row r="17" spans="1:3" ht="12.75">
      <c r="A17" t="s">
        <v>21</v>
      </c>
      <c r="C17" s="5" t="s">
        <v>22</v>
      </c>
    </row>
    <row r="18" spans="2:3" ht="12.75">
      <c r="B18" s="1" t="s">
        <v>20</v>
      </c>
      <c r="C18" s="11">
        <v>3.97</v>
      </c>
    </row>
    <row r="20" spans="1:3" ht="12.75">
      <c r="A20" t="s">
        <v>10</v>
      </c>
      <c r="C20" s="5" t="s">
        <v>22</v>
      </c>
    </row>
    <row r="21" spans="2:3" ht="12.75">
      <c r="B21" s="1" t="s">
        <v>20</v>
      </c>
      <c r="C21" s="11">
        <v>1.88</v>
      </c>
    </row>
    <row r="23" spans="1:3" ht="12.75">
      <c r="A23" t="s">
        <v>23</v>
      </c>
      <c r="C23" s="5" t="s">
        <v>15</v>
      </c>
    </row>
    <row r="24" spans="2:3" ht="12.75">
      <c r="B24" s="1" t="s">
        <v>75</v>
      </c>
      <c r="C24" s="4">
        <v>4.3</v>
      </c>
    </row>
    <row r="25" spans="2:3" ht="12.75">
      <c r="B25" s="1" t="s">
        <v>76</v>
      </c>
      <c r="C25" s="4">
        <v>21.6</v>
      </c>
    </row>
    <row r="26" spans="2:3" ht="12.75">
      <c r="B26" s="1" t="s">
        <v>77</v>
      </c>
      <c r="C26" s="4">
        <v>32.7</v>
      </c>
    </row>
    <row r="27" spans="2:4" ht="12.75">
      <c r="B27" s="1" t="s">
        <v>78</v>
      </c>
      <c r="C27" s="4">
        <v>21.6</v>
      </c>
      <c r="D27" s="2"/>
    </row>
    <row r="28" spans="2:3" ht="12.75">
      <c r="B28" s="1" t="s">
        <v>79</v>
      </c>
      <c r="C28" s="4">
        <v>10.7</v>
      </c>
    </row>
    <row r="29" spans="2:3" ht="12.75">
      <c r="B29" s="1" t="s">
        <v>80</v>
      </c>
      <c r="C29" s="4">
        <v>2.7</v>
      </c>
    </row>
    <row r="30" spans="2:3" ht="12.75">
      <c r="B30" s="1" t="s">
        <v>65</v>
      </c>
      <c r="C30" s="4">
        <v>6.4</v>
      </c>
    </row>
    <row r="33" spans="1:3" ht="12.75">
      <c r="A33" t="s">
        <v>29</v>
      </c>
      <c r="C33" s="5" t="s">
        <v>15</v>
      </c>
    </row>
    <row r="34" spans="2:3" ht="12.75">
      <c r="B34" s="1" t="s">
        <v>24</v>
      </c>
      <c r="C34" s="4">
        <v>75.9</v>
      </c>
    </row>
    <row r="35" spans="2:3" ht="12.75">
      <c r="B35" s="1" t="s">
        <v>25</v>
      </c>
      <c r="C35" s="4">
        <v>3.2</v>
      </c>
    </row>
    <row r="36" spans="2:3" ht="12.75">
      <c r="B36" s="1" t="s">
        <v>26</v>
      </c>
      <c r="C36" s="4">
        <v>10</v>
      </c>
    </row>
    <row r="37" spans="2:3" ht="12.75">
      <c r="B37" s="1" t="s">
        <v>27</v>
      </c>
      <c r="C37" s="4">
        <v>5.5</v>
      </c>
    </row>
    <row r="38" spans="2:3" ht="12.75">
      <c r="B38" s="1" t="s">
        <v>28</v>
      </c>
      <c r="C38" s="4">
        <v>3</v>
      </c>
    </row>
    <row r="39" spans="2:3" ht="12.75">
      <c r="B39" s="1" t="s">
        <v>9</v>
      </c>
      <c r="C39" s="4">
        <v>1.1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zoomScale="90" zoomScaleNormal="90" zoomScalePageLayoutView="0" workbookViewId="0" topLeftCell="G10">
      <selection activeCell="I17" sqref="I17"/>
    </sheetView>
  </sheetViews>
  <sheetFormatPr defaultColWidth="9.00390625" defaultRowHeight="13.5"/>
  <cols>
    <col min="1" max="1" width="4.875" style="6" customWidth="1"/>
    <col min="2" max="2" width="30.875" style="6" customWidth="1"/>
    <col min="3" max="5" width="8.875" style="6" customWidth="1"/>
    <col min="6" max="6" width="5.375" style="6" customWidth="1"/>
    <col min="7" max="7" width="8.50390625" style="6" customWidth="1"/>
    <col min="8" max="8" width="6.50390625" style="6" customWidth="1"/>
    <col min="9" max="9" width="29.50390625" style="6" customWidth="1"/>
    <col min="10" max="16384" width="8.875" style="6" customWidth="1"/>
  </cols>
  <sheetData>
    <row r="2" spans="2:10" ht="12">
      <c r="B2" s="6" t="s">
        <v>81</v>
      </c>
      <c r="C2" s="6" t="s">
        <v>56</v>
      </c>
      <c r="I2" s="6" t="s">
        <v>82</v>
      </c>
      <c r="J2" s="6" t="s">
        <v>56</v>
      </c>
    </row>
    <row r="3" spans="1:12" ht="12">
      <c r="A3" s="6" t="s">
        <v>57</v>
      </c>
      <c r="B3" s="6" t="s">
        <v>58</v>
      </c>
      <c r="C3" s="6" t="s">
        <v>59</v>
      </c>
      <c r="D3" s="6" t="s">
        <v>60</v>
      </c>
      <c r="E3" s="6" t="s">
        <v>83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83</v>
      </c>
    </row>
    <row r="4" spans="1:12" ht="12">
      <c r="A4" s="6">
        <v>1</v>
      </c>
      <c r="B4" s="7" t="s">
        <v>61</v>
      </c>
      <c r="C4" s="7">
        <v>0</v>
      </c>
      <c r="D4" s="7">
        <v>0</v>
      </c>
      <c r="E4" s="7">
        <v>0</v>
      </c>
      <c r="H4" s="6">
        <v>1</v>
      </c>
      <c r="I4" s="7" t="s">
        <v>61</v>
      </c>
      <c r="J4" s="7">
        <v>3</v>
      </c>
      <c r="K4" s="7">
        <v>0.7</v>
      </c>
      <c r="L4" s="7">
        <v>0.7</v>
      </c>
    </row>
    <row r="5" spans="1:12" ht="12">
      <c r="A5" s="6">
        <v>2</v>
      </c>
      <c r="B5" s="7" t="s">
        <v>62</v>
      </c>
      <c r="C5" s="7">
        <v>46</v>
      </c>
      <c r="D5" s="7">
        <v>10.5</v>
      </c>
      <c r="E5" s="7">
        <v>10.5</v>
      </c>
      <c r="H5" s="6">
        <v>2</v>
      </c>
      <c r="I5" s="7" t="s">
        <v>62</v>
      </c>
      <c r="J5" s="7">
        <v>70</v>
      </c>
      <c r="K5" s="7">
        <v>15.9</v>
      </c>
      <c r="L5" s="7">
        <v>16.1</v>
      </c>
    </row>
    <row r="6" spans="1:12" ht="12">
      <c r="A6" s="6">
        <v>3</v>
      </c>
      <c r="B6" s="7" t="s">
        <v>11</v>
      </c>
      <c r="C6" s="7">
        <v>131</v>
      </c>
      <c r="D6" s="7">
        <v>29.8</v>
      </c>
      <c r="E6" s="7">
        <v>29.9</v>
      </c>
      <c r="H6" s="6">
        <v>3</v>
      </c>
      <c r="I6" s="7" t="s">
        <v>11</v>
      </c>
      <c r="J6" s="7">
        <v>145</v>
      </c>
      <c r="K6" s="7">
        <v>33</v>
      </c>
      <c r="L6" s="7">
        <v>33.3</v>
      </c>
    </row>
    <row r="7" spans="1:12" ht="12">
      <c r="A7" s="6">
        <v>4</v>
      </c>
      <c r="B7" s="7" t="s">
        <v>63</v>
      </c>
      <c r="C7" s="7">
        <v>129</v>
      </c>
      <c r="D7" s="7">
        <v>29.3</v>
      </c>
      <c r="E7" s="7">
        <v>29.5</v>
      </c>
      <c r="H7" s="6">
        <v>4</v>
      </c>
      <c r="I7" s="7" t="s">
        <v>63</v>
      </c>
      <c r="J7" s="7">
        <v>106</v>
      </c>
      <c r="K7" s="7">
        <v>24.1</v>
      </c>
      <c r="L7" s="7">
        <v>24.3</v>
      </c>
    </row>
    <row r="8" spans="1:12" ht="12">
      <c r="A8" s="6">
        <v>5</v>
      </c>
      <c r="B8" s="7" t="s">
        <v>64</v>
      </c>
      <c r="C8" s="7">
        <v>132</v>
      </c>
      <c r="D8" s="7">
        <v>30</v>
      </c>
      <c r="E8" s="7">
        <v>30.1</v>
      </c>
      <c r="H8" s="6">
        <v>5</v>
      </c>
      <c r="I8" s="7" t="s">
        <v>64</v>
      </c>
      <c r="J8" s="7">
        <v>112</v>
      </c>
      <c r="K8" s="7">
        <v>25.5</v>
      </c>
      <c r="L8" s="7">
        <v>25.7</v>
      </c>
    </row>
    <row r="9" spans="2:12" ht="12">
      <c r="B9" s="7" t="s">
        <v>65</v>
      </c>
      <c r="C9" s="7">
        <v>2</v>
      </c>
      <c r="D9" s="7">
        <v>0.5</v>
      </c>
      <c r="E9" s="7"/>
      <c r="I9" s="7" t="s">
        <v>65</v>
      </c>
      <c r="J9" s="7">
        <v>4</v>
      </c>
      <c r="K9" s="7">
        <v>0.9</v>
      </c>
      <c r="L9" s="7"/>
    </row>
    <row r="10" spans="2:12" ht="12">
      <c r="B10" s="7" t="s">
        <v>66</v>
      </c>
      <c r="C10" s="7">
        <v>440</v>
      </c>
      <c r="D10" s="7">
        <v>100</v>
      </c>
      <c r="E10" s="7">
        <v>438</v>
      </c>
      <c r="I10" s="7" t="s">
        <v>66</v>
      </c>
      <c r="J10" s="7">
        <v>440</v>
      </c>
      <c r="K10" s="7">
        <v>100</v>
      </c>
      <c r="L10" s="7">
        <v>436</v>
      </c>
    </row>
    <row r="12" spans="2:10" ht="12">
      <c r="B12" s="6" t="s">
        <v>84</v>
      </c>
      <c r="C12" s="6" t="s">
        <v>56</v>
      </c>
      <c r="I12" s="6" t="s">
        <v>85</v>
      </c>
      <c r="J12" s="6" t="s">
        <v>56</v>
      </c>
    </row>
    <row r="13" spans="1:12" ht="12">
      <c r="A13" s="6" t="s">
        <v>57</v>
      </c>
      <c r="B13" s="6" t="s">
        <v>58</v>
      </c>
      <c r="C13" s="6" t="s">
        <v>59</v>
      </c>
      <c r="D13" s="6" t="s">
        <v>60</v>
      </c>
      <c r="E13" s="6" t="s">
        <v>83</v>
      </c>
      <c r="H13" s="6" t="s">
        <v>57</v>
      </c>
      <c r="I13" s="6" t="s">
        <v>58</v>
      </c>
      <c r="J13" s="6" t="s">
        <v>59</v>
      </c>
      <c r="K13" s="6" t="s">
        <v>60</v>
      </c>
      <c r="L13" s="6" t="s">
        <v>83</v>
      </c>
    </row>
    <row r="14" spans="1:12" ht="12">
      <c r="A14" s="6">
        <v>1</v>
      </c>
      <c r="B14" s="7" t="s">
        <v>61</v>
      </c>
      <c r="C14" s="7">
        <v>0</v>
      </c>
      <c r="D14" s="7">
        <v>0</v>
      </c>
      <c r="E14" s="7">
        <v>0</v>
      </c>
      <c r="H14" s="6">
        <v>1</v>
      </c>
      <c r="I14" s="7" t="s">
        <v>61</v>
      </c>
      <c r="J14" s="7">
        <v>2</v>
      </c>
      <c r="K14" s="7">
        <v>0.5</v>
      </c>
      <c r="L14" s="7">
        <v>0.5</v>
      </c>
    </row>
    <row r="15" spans="1:12" ht="12">
      <c r="A15" s="6">
        <v>2</v>
      </c>
      <c r="B15" s="7" t="s">
        <v>62</v>
      </c>
      <c r="C15" s="7">
        <v>29</v>
      </c>
      <c r="D15" s="7">
        <v>6.6</v>
      </c>
      <c r="E15" s="7">
        <v>6.6</v>
      </c>
      <c r="H15" s="6">
        <v>2</v>
      </c>
      <c r="I15" s="7" t="s">
        <v>62</v>
      </c>
      <c r="J15" s="7">
        <v>47</v>
      </c>
      <c r="K15" s="7">
        <v>10.7</v>
      </c>
      <c r="L15" s="7">
        <v>10.8</v>
      </c>
    </row>
    <row r="16" spans="1:12" ht="12">
      <c r="A16" s="6">
        <v>3</v>
      </c>
      <c r="B16" s="7" t="s">
        <v>11</v>
      </c>
      <c r="C16" s="7">
        <v>87</v>
      </c>
      <c r="D16" s="7">
        <v>19.8</v>
      </c>
      <c r="E16" s="7">
        <v>19.9</v>
      </c>
      <c r="H16" s="6">
        <v>3</v>
      </c>
      <c r="I16" s="7" t="s">
        <v>11</v>
      </c>
      <c r="J16" s="7">
        <v>104</v>
      </c>
      <c r="K16" s="7">
        <v>23.6</v>
      </c>
      <c r="L16" s="7">
        <v>23.9</v>
      </c>
    </row>
    <row r="17" spans="1:12" ht="12">
      <c r="A17" s="6">
        <v>4</v>
      </c>
      <c r="B17" s="7" t="s">
        <v>63</v>
      </c>
      <c r="C17" s="7">
        <v>128</v>
      </c>
      <c r="D17" s="7">
        <v>29.1</v>
      </c>
      <c r="E17" s="7">
        <v>29.3</v>
      </c>
      <c r="H17" s="6">
        <v>4</v>
      </c>
      <c r="I17" s="7" t="s">
        <v>63</v>
      </c>
      <c r="J17" s="7">
        <v>135</v>
      </c>
      <c r="K17" s="7">
        <v>30.7</v>
      </c>
      <c r="L17" s="7">
        <v>31</v>
      </c>
    </row>
    <row r="18" spans="1:12" ht="12">
      <c r="A18" s="6">
        <v>5</v>
      </c>
      <c r="B18" s="7" t="s">
        <v>64</v>
      </c>
      <c r="C18" s="7">
        <v>193</v>
      </c>
      <c r="D18" s="7">
        <v>43.9</v>
      </c>
      <c r="E18" s="7">
        <v>44.2</v>
      </c>
      <c r="H18" s="6">
        <v>5</v>
      </c>
      <c r="I18" s="7" t="s">
        <v>64</v>
      </c>
      <c r="J18" s="7">
        <v>148</v>
      </c>
      <c r="K18" s="7">
        <v>33.6</v>
      </c>
      <c r="L18" s="7">
        <v>33.9</v>
      </c>
    </row>
    <row r="19" spans="2:12" ht="12">
      <c r="B19" s="7" t="s">
        <v>65</v>
      </c>
      <c r="C19" s="7">
        <v>3</v>
      </c>
      <c r="D19" s="7">
        <v>0.7</v>
      </c>
      <c r="E19" s="7"/>
      <c r="I19" s="7" t="s">
        <v>65</v>
      </c>
      <c r="J19" s="7">
        <v>4</v>
      </c>
      <c r="K19" s="7">
        <v>0.9</v>
      </c>
      <c r="L19" s="7"/>
    </row>
    <row r="20" spans="2:12" ht="12">
      <c r="B20" s="7" t="s">
        <v>66</v>
      </c>
      <c r="C20" s="7">
        <v>440</v>
      </c>
      <c r="D20" s="7">
        <v>100</v>
      </c>
      <c r="E20" s="7">
        <v>437</v>
      </c>
      <c r="I20" s="7" t="s">
        <v>66</v>
      </c>
      <c r="J20" s="7">
        <v>440</v>
      </c>
      <c r="K20" s="7">
        <v>100</v>
      </c>
      <c r="L20" s="7">
        <v>436</v>
      </c>
    </row>
    <row r="22" spans="2:10" ht="12">
      <c r="B22" s="6" t="s">
        <v>86</v>
      </c>
      <c r="C22" s="6" t="s">
        <v>56</v>
      </c>
      <c r="I22" s="6" t="s">
        <v>87</v>
      </c>
      <c r="J22" s="6" t="s">
        <v>56</v>
      </c>
    </row>
    <row r="23" spans="1:12" ht="12">
      <c r="A23" s="6" t="s">
        <v>57</v>
      </c>
      <c r="B23" s="7" t="s">
        <v>58</v>
      </c>
      <c r="C23" s="7" t="s">
        <v>59</v>
      </c>
      <c r="D23" s="7" t="s">
        <v>60</v>
      </c>
      <c r="E23" s="7" t="s">
        <v>83</v>
      </c>
      <c r="H23" s="6" t="s">
        <v>57</v>
      </c>
      <c r="I23" s="6" t="s">
        <v>58</v>
      </c>
      <c r="J23" s="6" t="s">
        <v>59</v>
      </c>
      <c r="K23" s="6" t="s">
        <v>60</v>
      </c>
      <c r="L23" s="6" t="s">
        <v>83</v>
      </c>
    </row>
    <row r="24" spans="1:12" ht="12">
      <c r="A24" s="6">
        <v>1</v>
      </c>
      <c r="B24" s="7" t="s">
        <v>61</v>
      </c>
      <c r="C24" s="7">
        <v>23</v>
      </c>
      <c r="D24" s="7">
        <v>5.2</v>
      </c>
      <c r="E24" s="7">
        <v>5.3</v>
      </c>
      <c r="H24" s="6">
        <v>1</v>
      </c>
      <c r="I24" s="7" t="s">
        <v>61</v>
      </c>
      <c r="J24" s="7">
        <v>6</v>
      </c>
      <c r="K24" s="7">
        <v>1.4</v>
      </c>
      <c r="L24" s="7">
        <v>1.4</v>
      </c>
    </row>
    <row r="25" spans="1:12" ht="12">
      <c r="A25" s="6">
        <v>2</v>
      </c>
      <c r="B25" s="7" t="s">
        <v>62</v>
      </c>
      <c r="C25" s="7">
        <v>106</v>
      </c>
      <c r="D25" s="7">
        <v>24.1</v>
      </c>
      <c r="E25" s="7">
        <v>24.3</v>
      </c>
      <c r="H25" s="6">
        <v>2</v>
      </c>
      <c r="I25" s="7" t="s">
        <v>62</v>
      </c>
      <c r="J25" s="7">
        <v>72</v>
      </c>
      <c r="K25" s="7">
        <v>16.4</v>
      </c>
      <c r="L25" s="7">
        <v>16.6</v>
      </c>
    </row>
    <row r="26" spans="1:12" ht="12">
      <c r="A26" s="6">
        <v>3</v>
      </c>
      <c r="B26" s="7" t="s">
        <v>11</v>
      </c>
      <c r="C26" s="7">
        <v>144</v>
      </c>
      <c r="D26" s="7">
        <v>32.7</v>
      </c>
      <c r="E26" s="7">
        <v>33</v>
      </c>
      <c r="H26" s="6">
        <v>3</v>
      </c>
      <c r="I26" s="7" t="s">
        <v>11</v>
      </c>
      <c r="J26" s="7">
        <v>194</v>
      </c>
      <c r="K26" s="7">
        <v>44.1</v>
      </c>
      <c r="L26" s="7">
        <v>44.6</v>
      </c>
    </row>
    <row r="27" spans="1:12" ht="12">
      <c r="A27" s="6">
        <v>4</v>
      </c>
      <c r="B27" s="7" t="s">
        <v>63</v>
      </c>
      <c r="C27" s="7">
        <v>83</v>
      </c>
      <c r="D27" s="7">
        <v>18.9</v>
      </c>
      <c r="E27" s="7">
        <v>19</v>
      </c>
      <c r="H27" s="6">
        <v>4</v>
      </c>
      <c r="I27" s="7" t="s">
        <v>63</v>
      </c>
      <c r="J27" s="7">
        <v>80</v>
      </c>
      <c r="K27" s="7">
        <v>18.2</v>
      </c>
      <c r="L27" s="7">
        <v>18.4</v>
      </c>
    </row>
    <row r="28" spans="1:12" ht="12">
      <c r="A28" s="6">
        <v>5</v>
      </c>
      <c r="B28" s="7" t="s">
        <v>64</v>
      </c>
      <c r="C28" s="7">
        <v>80</v>
      </c>
      <c r="D28" s="7">
        <v>18.2</v>
      </c>
      <c r="E28" s="7">
        <v>18.3</v>
      </c>
      <c r="H28" s="6">
        <v>5</v>
      </c>
      <c r="I28" s="7" t="s">
        <v>64</v>
      </c>
      <c r="J28" s="7">
        <v>83</v>
      </c>
      <c r="K28" s="7">
        <v>18.9</v>
      </c>
      <c r="L28" s="7">
        <v>19.1</v>
      </c>
    </row>
    <row r="29" spans="2:12" ht="12">
      <c r="B29" s="7" t="s">
        <v>65</v>
      </c>
      <c r="C29" s="7">
        <v>4</v>
      </c>
      <c r="D29" s="7">
        <v>0.9</v>
      </c>
      <c r="E29" s="7"/>
      <c r="I29" s="7" t="s">
        <v>65</v>
      </c>
      <c r="J29" s="7">
        <v>5</v>
      </c>
      <c r="K29" s="7">
        <v>1.1</v>
      </c>
      <c r="L29" s="7"/>
    </row>
    <row r="30" spans="2:12" ht="12">
      <c r="B30" s="7" t="s">
        <v>66</v>
      </c>
      <c r="C30" s="7">
        <v>440</v>
      </c>
      <c r="D30" s="7">
        <v>100</v>
      </c>
      <c r="E30" s="7">
        <v>436</v>
      </c>
      <c r="I30" s="7" t="s">
        <v>66</v>
      </c>
      <c r="J30" s="7">
        <v>440</v>
      </c>
      <c r="K30" s="7">
        <v>100</v>
      </c>
      <c r="L30" s="7">
        <v>435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zoomScale="90" zoomScaleNormal="90" zoomScalePageLayoutView="0" workbookViewId="0" topLeftCell="G25">
      <selection activeCell="I49" sqref="I49"/>
    </sheetView>
  </sheetViews>
  <sheetFormatPr defaultColWidth="9.00390625" defaultRowHeight="13.5"/>
  <cols>
    <col min="1" max="1" width="8.875" style="6" customWidth="1"/>
    <col min="2" max="2" width="24.50390625" style="6" customWidth="1"/>
    <col min="3" max="8" width="8.875" style="6" customWidth="1"/>
    <col min="9" max="9" width="28.125" style="6" customWidth="1"/>
    <col min="10" max="16384" width="8.875" style="6" customWidth="1"/>
  </cols>
  <sheetData>
    <row r="2" spans="2:10" ht="12">
      <c r="B2" s="6" t="s">
        <v>88</v>
      </c>
      <c r="C2" s="6" t="s">
        <v>56</v>
      </c>
      <c r="I2" s="6" t="s">
        <v>89</v>
      </c>
      <c r="J2" s="6" t="s">
        <v>56</v>
      </c>
    </row>
    <row r="3" spans="1:12" ht="12">
      <c r="A3" s="6" t="s">
        <v>57</v>
      </c>
      <c r="B3" s="6" t="s">
        <v>58</v>
      </c>
      <c r="C3" s="6" t="s">
        <v>59</v>
      </c>
      <c r="D3" s="6" t="s">
        <v>60</v>
      </c>
      <c r="E3" s="6" t="s">
        <v>83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83</v>
      </c>
    </row>
    <row r="4" spans="1:12" ht="12">
      <c r="A4" s="6">
        <v>1</v>
      </c>
      <c r="B4" s="7" t="s">
        <v>61</v>
      </c>
      <c r="C4" s="7">
        <v>13</v>
      </c>
      <c r="D4" s="7">
        <v>3</v>
      </c>
      <c r="E4" s="7">
        <v>3</v>
      </c>
      <c r="H4" s="6">
        <v>1</v>
      </c>
      <c r="I4" s="7" t="s">
        <v>61</v>
      </c>
      <c r="J4" s="7">
        <v>11</v>
      </c>
      <c r="K4" s="7">
        <v>2.5</v>
      </c>
      <c r="L4" s="7">
        <v>2.5</v>
      </c>
    </row>
    <row r="5" spans="1:12" ht="12">
      <c r="A5" s="6">
        <v>2</v>
      </c>
      <c r="B5" s="7" t="s">
        <v>62</v>
      </c>
      <c r="C5" s="7">
        <v>36</v>
      </c>
      <c r="D5" s="7">
        <v>8.2</v>
      </c>
      <c r="E5" s="7">
        <v>8.3</v>
      </c>
      <c r="H5" s="6">
        <v>2</v>
      </c>
      <c r="I5" s="7" t="s">
        <v>62</v>
      </c>
      <c r="J5" s="7">
        <v>30</v>
      </c>
      <c r="K5" s="7">
        <v>6.8</v>
      </c>
      <c r="L5" s="7">
        <v>6.9</v>
      </c>
    </row>
    <row r="6" spans="1:12" ht="12">
      <c r="A6" s="6">
        <v>3</v>
      </c>
      <c r="B6" s="7" t="s">
        <v>11</v>
      </c>
      <c r="C6" s="7">
        <v>90</v>
      </c>
      <c r="D6" s="7">
        <v>20.5</v>
      </c>
      <c r="E6" s="7">
        <v>20.6</v>
      </c>
      <c r="H6" s="6">
        <v>3</v>
      </c>
      <c r="I6" s="7" t="s">
        <v>11</v>
      </c>
      <c r="J6" s="7">
        <v>105</v>
      </c>
      <c r="K6" s="7">
        <v>23.9</v>
      </c>
      <c r="L6" s="7">
        <v>24.2</v>
      </c>
    </row>
    <row r="7" spans="1:12" ht="12">
      <c r="A7" s="6">
        <v>4</v>
      </c>
      <c r="B7" s="7" t="s">
        <v>63</v>
      </c>
      <c r="C7" s="7">
        <v>85</v>
      </c>
      <c r="D7" s="7">
        <v>19.3</v>
      </c>
      <c r="E7" s="7">
        <v>19.5</v>
      </c>
      <c r="H7" s="6">
        <v>4</v>
      </c>
      <c r="I7" s="7" t="s">
        <v>63</v>
      </c>
      <c r="J7" s="7">
        <v>104</v>
      </c>
      <c r="K7" s="7">
        <v>23.6</v>
      </c>
      <c r="L7" s="7">
        <v>24</v>
      </c>
    </row>
    <row r="8" spans="1:12" ht="12">
      <c r="A8" s="6">
        <v>5</v>
      </c>
      <c r="B8" s="7" t="s">
        <v>64</v>
      </c>
      <c r="C8" s="7">
        <v>212</v>
      </c>
      <c r="D8" s="7">
        <v>48.2</v>
      </c>
      <c r="E8" s="7">
        <v>48.6</v>
      </c>
      <c r="H8" s="6">
        <v>5</v>
      </c>
      <c r="I8" s="7" t="s">
        <v>64</v>
      </c>
      <c r="J8" s="7">
        <v>184</v>
      </c>
      <c r="K8" s="7">
        <v>41.8</v>
      </c>
      <c r="L8" s="7">
        <v>42.4</v>
      </c>
    </row>
    <row r="9" spans="2:12" ht="12">
      <c r="B9" s="7" t="s">
        <v>65</v>
      </c>
      <c r="C9" s="7">
        <v>4</v>
      </c>
      <c r="D9" s="7">
        <v>0.9</v>
      </c>
      <c r="E9" s="7"/>
      <c r="I9" s="7" t="s">
        <v>65</v>
      </c>
      <c r="J9" s="7">
        <v>6</v>
      </c>
      <c r="K9" s="7">
        <v>1.4</v>
      </c>
      <c r="L9" s="7"/>
    </row>
    <row r="10" spans="2:12" ht="12">
      <c r="B10" s="7" t="s">
        <v>66</v>
      </c>
      <c r="C10" s="7">
        <v>440</v>
      </c>
      <c r="D10" s="7">
        <v>100</v>
      </c>
      <c r="E10" s="7">
        <v>436</v>
      </c>
      <c r="I10" s="7" t="s">
        <v>66</v>
      </c>
      <c r="J10" s="7">
        <v>440</v>
      </c>
      <c r="K10" s="7">
        <v>100</v>
      </c>
      <c r="L10" s="7">
        <v>434</v>
      </c>
    </row>
    <row r="12" spans="2:10" ht="12">
      <c r="B12" s="6" t="s">
        <v>90</v>
      </c>
      <c r="C12" s="6" t="s">
        <v>56</v>
      </c>
      <c r="I12" s="6" t="s">
        <v>91</v>
      </c>
      <c r="J12" s="6" t="s">
        <v>56</v>
      </c>
    </row>
    <row r="13" spans="1:12" ht="12">
      <c r="A13" s="6" t="s">
        <v>57</v>
      </c>
      <c r="B13" s="6" t="s">
        <v>58</v>
      </c>
      <c r="C13" s="6" t="s">
        <v>59</v>
      </c>
      <c r="D13" s="6" t="s">
        <v>60</v>
      </c>
      <c r="E13" s="6" t="s">
        <v>83</v>
      </c>
      <c r="H13" s="6" t="s">
        <v>57</v>
      </c>
      <c r="I13" s="7" t="s">
        <v>58</v>
      </c>
      <c r="J13" s="7" t="s">
        <v>59</v>
      </c>
      <c r="K13" s="7" t="s">
        <v>60</v>
      </c>
      <c r="L13" s="7" t="s">
        <v>83</v>
      </c>
    </row>
    <row r="14" spans="1:12" ht="12">
      <c r="A14" s="6">
        <v>1</v>
      </c>
      <c r="B14" s="7" t="s">
        <v>61</v>
      </c>
      <c r="C14" s="7">
        <v>10</v>
      </c>
      <c r="D14" s="7">
        <v>2.3</v>
      </c>
      <c r="E14" s="7">
        <v>2.3</v>
      </c>
      <c r="H14" s="6">
        <v>1</v>
      </c>
      <c r="I14" s="7" t="s">
        <v>61</v>
      </c>
      <c r="J14" s="7">
        <v>8</v>
      </c>
      <c r="K14" s="7">
        <v>1.8</v>
      </c>
      <c r="L14" s="7">
        <v>1.8</v>
      </c>
    </row>
    <row r="15" spans="1:12" ht="12">
      <c r="A15" s="6">
        <v>2</v>
      </c>
      <c r="B15" s="7" t="s">
        <v>62</v>
      </c>
      <c r="C15" s="7">
        <v>35</v>
      </c>
      <c r="D15" s="7">
        <v>8</v>
      </c>
      <c r="E15" s="7">
        <v>8</v>
      </c>
      <c r="H15" s="6">
        <v>2</v>
      </c>
      <c r="I15" s="7" t="s">
        <v>62</v>
      </c>
      <c r="J15" s="7">
        <v>40</v>
      </c>
      <c r="K15" s="7">
        <v>9.1</v>
      </c>
      <c r="L15" s="7">
        <v>9.2</v>
      </c>
    </row>
    <row r="16" spans="1:12" ht="12">
      <c r="A16" s="6">
        <v>3</v>
      </c>
      <c r="B16" s="7" t="s">
        <v>11</v>
      </c>
      <c r="C16" s="7">
        <v>71</v>
      </c>
      <c r="D16" s="7">
        <v>16.1</v>
      </c>
      <c r="E16" s="7">
        <v>16.2</v>
      </c>
      <c r="H16" s="6">
        <v>3</v>
      </c>
      <c r="I16" s="7" t="s">
        <v>11</v>
      </c>
      <c r="J16" s="7">
        <v>71</v>
      </c>
      <c r="K16" s="7">
        <v>16.1</v>
      </c>
      <c r="L16" s="7">
        <v>16.3</v>
      </c>
    </row>
    <row r="17" spans="1:12" ht="12">
      <c r="A17" s="6">
        <v>4</v>
      </c>
      <c r="B17" s="7" t="s">
        <v>63</v>
      </c>
      <c r="C17" s="7">
        <v>84</v>
      </c>
      <c r="D17" s="7">
        <v>19.1</v>
      </c>
      <c r="E17" s="7">
        <v>19.2</v>
      </c>
      <c r="H17" s="6">
        <v>4</v>
      </c>
      <c r="I17" s="7" t="s">
        <v>63</v>
      </c>
      <c r="J17" s="7">
        <v>96</v>
      </c>
      <c r="K17" s="7">
        <v>21.8</v>
      </c>
      <c r="L17" s="7">
        <v>22.1</v>
      </c>
    </row>
    <row r="18" spans="1:12" ht="12">
      <c r="A18" s="6">
        <v>5</v>
      </c>
      <c r="B18" s="7" t="s">
        <v>64</v>
      </c>
      <c r="C18" s="7">
        <v>237</v>
      </c>
      <c r="D18" s="7">
        <v>53.9</v>
      </c>
      <c r="E18" s="7">
        <v>54.2</v>
      </c>
      <c r="H18" s="6">
        <v>5</v>
      </c>
      <c r="I18" s="7" t="s">
        <v>64</v>
      </c>
      <c r="J18" s="7">
        <v>220</v>
      </c>
      <c r="K18" s="7">
        <v>50</v>
      </c>
      <c r="L18" s="7">
        <v>50.6</v>
      </c>
    </row>
    <row r="19" spans="2:12" ht="12">
      <c r="B19" s="7" t="s">
        <v>65</v>
      </c>
      <c r="C19" s="7">
        <v>3</v>
      </c>
      <c r="D19" s="7">
        <v>0.7</v>
      </c>
      <c r="E19" s="7"/>
      <c r="I19" s="7" t="s">
        <v>65</v>
      </c>
      <c r="J19" s="7">
        <v>5</v>
      </c>
      <c r="K19" s="7">
        <v>1.1</v>
      </c>
      <c r="L19" s="7"/>
    </row>
    <row r="20" spans="2:12" ht="12">
      <c r="B20" s="7" t="s">
        <v>66</v>
      </c>
      <c r="C20" s="7">
        <v>440</v>
      </c>
      <c r="D20" s="7">
        <v>100</v>
      </c>
      <c r="E20" s="7">
        <v>437</v>
      </c>
      <c r="I20" s="7" t="s">
        <v>66</v>
      </c>
      <c r="J20" s="7">
        <v>440</v>
      </c>
      <c r="K20" s="7">
        <v>100</v>
      </c>
      <c r="L20" s="7">
        <v>435</v>
      </c>
    </row>
    <row r="22" spans="2:10" ht="12">
      <c r="B22" s="6" t="s">
        <v>92</v>
      </c>
      <c r="C22" s="6" t="s">
        <v>56</v>
      </c>
      <c r="I22" s="6" t="s">
        <v>93</v>
      </c>
      <c r="J22" s="6" t="s">
        <v>56</v>
      </c>
    </row>
    <row r="23" spans="1:12" ht="12">
      <c r="A23" s="6" t="s">
        <v>57</v>
      </c>
      <c r="B23" s="6" t="s">
        <v>58</v>
      </c>
      <c r="C23" s="6" t="s">
        <v>59</v>
      </c>
      <c r="D23" s="6" t="s">
        <v>60</v>
      </c>
      <c r="E23" s="6" t="s">
        <v>83</v>
      </c>
      <c r="H23" s="6" t="s">
        <v>57</v>
      </c>
      <c r="I23" s="6" t="s">
        <v>58</v>
      </c>
      <c r="J23" s="6" t="s">
        <v>59</v>
      </c>
      <c r="K23" s="6" t="s">
        <v>60</v>
      </c>
      <c r="L23" s="6" t="s">
        <v>83</v>
      </c>
    </row>
    <row r="24" spans="1:12" ht="12">
      <c r="A24" s="6">
        <v>1</v>
      </c>
      <c r="B24" s="7" t="s">
        <v>61</v>
      </c>
      <c r="C24" s="7">
        <v>22</v>
      </c>
      <c r="D24" s="7">
        <v>5</v>
      </c>
      <c r="E24" s="7">
        <v>5</v>
      </c>
      <c r="H24" s="6">
        <v>1</v>
      </c>
      <c r="I24" s="7" t="s">
        <v>61</v>
      </c>
      <c r="J24" s="7">
        <v>7</v>
      </c>
      <c r="K24" s="7">
        <v>1.6</v>
      </c>
      <c r="L24" s="7">
        <v>1.6</v>
      </c>
    </row>
    <row r="25" spans="1:12" ht="12">
      <c r="A25" s="6">
        <v>2</v>
      </c>
      <c r="B25" s="7" t="s">
        <v>62</v>
      </c>
      <c r="C25" s="7">
        <v>54</v>
      </c>
      <c r="D25" s="7">
        <v>12.3</v>
      </c>
      <c r="E25" s="7">
        <v>12.3</v>
      </c>
      <c r="H25" s="6">
        <v>2</v>
      </c>
      <c r="I25" s="7" t="s">
        <v>62</v>
      </c>
      <c r="J25" s="7">
        <v>40</v>
      </c>
      <c r="K25" s="7">
        <v>9.1</v>
      </c>
      <c r="L25" s="7">
        <v>9.2</v>
      </c>
    </row>
    <row r="26" spans="1:12" ht="12">
      <c r="A26" s="6">
        <v>3</v>
      </c>
      <c r="B26" s="7" t="s">
        <v>11</v>
      </c>
      <c r="C26" s="7">
        <v>71</v>
      </c>
      <c r="D26" s="7">
        <v>16.1</v>
      </c>
      <c r="E26" s="7">
        <v>16.2</v>
      </c>
      <c r="H26" s="6">
        <v>3</v>
      </c>
      <c r="I26" s="7" t="s">
        <v>11</v>
      </c>
      <c r="J26" s="7">
        <v>94</v>
      </c>
      <c r="K26" s="7">
        <v>21.4</v>
      </c>
      <c r="L26" s="7">
        <v>21.5</v>
      </c>
    </row>
    <row r="27" spans="1:12" ht="12">
      <c r="A27" s="6">
        <v>4</v>
      </c>
      <c r="B27" s="7" t="s">
        <v>63</v>
      </c>
      <c r="C27" s="7">
        <v>121</v>
      </c>
      <c r="D27" s="7">
        <v>27.5</v>
      </c>
      <c r="E27" s="7">
        <v>27.6</v>
      </c>
      <c r="H27" s="6">
        <v>4</v>
      </c>
      <c r="I27" s="7" t="s">
        <v>63</v>
      </c>
      <c r="J27" s="7">
        <v>113</v>
      </c>
      <c r="K27" s="7">
        <v>25.7</v>
      </c>
      <c r="L27" s="7">
        <v>25.9</v>
      </c>
    </row>
    <row r="28" spans="1:12" ht="12">
      <c r="A28" s="6">
        <v>5</v>
      </c>
      <c r="B28" s="7" t="s">
        <v>64</v>
      </c>
      <c r="C28" s="7">
        <v>171</v>
      </c>
      <c r="D28" s="7">
        <v>38.9</v>
      </c>
      <c r="E28" s="7">
        <v>39</v>
      </c>
      <c r="H28" s="6">
        <v>5</v>
      </c>
      <c r="I28" s="7" t="s">
        <v>64</v>
      </c>
      <c r="J28" s="7">
        <v>183</v>
      </c>
      <c r="K28" s="7">
        <v>41.6</v>
      </c>
      <c r="L28" s="7">
        <v>41.9</v>
      </c>
    </row>
    <row r="29" spans="2:12" ht="12">
      <c r="B29" s="7" t="s">
        <v>65</v>
      </c>
      <c r="C29" s="7">
        <v>1</v>
      </c>
      <c r="D29" s="7">
        <v>0.2</v>
      </c>
      <c r="E29" s="7"/>
      <c r="I29" s="7" t="s">
        <v>65</v>
      </c>
      <c r="J29" s="7">
        <v>3</v>
      </c>
      <c r="K29" s="7">
        <v>0.7</v>
      </c>
      <c r="L29" s="7"/>
    </row>
    <row r="30" spans="2:12" ht="12">
      <c r="B30" s="7" t="s">
        <v>66</v>
      </c>
      <c r="C30" s="7">
        <v>440</v>
      </c>
      <c r="D30" s="7">
        <v>100</v>
      </c>
      <c r="E30" s="7">
        <v>439</v>
      </c>
      <c r="I30" s="7" t="s">
        <v>66</v>
      </c>
      <c r="J30" s="7">
        <v>440</v>
      </c>
      <c r="K30" s="7">
        <v>100</v>
      </c>
      <c r="L30" s="7">
        <v>437</v>
      </c>
    </row>
    <row r="32" spans="2:10" ht="12">
      <c r="B32" s="6" t="s">
        <v>94</v>
      </c>
      <c r="C32" s="6" t="s">
        <v>56</v>
      </c>
      <c r="I32" s="6" t="s">
        <v>95</v>
      </c>
      <c r="J32" s="6" t="s">
        <v>56</v>
      </c>
    </row>
    <row r="33" spans="1:12" ht="12">
      <c r="A33" s="6" t="s">
        <v>57</v>
      </c>
      <c r="B33" s="6" t="s">
        <v>58</v>
      </c>
      <c r="C33" s="6" t="s">
        <v>59</v>
      </c>
      <c r="D33" s="6" t="s">
        <v>60</v>
      </c>
      <c r="E33" s="6" t="s">
        <v>83</v>
      </c>
      <c r="H33" s="6" t="s">
        <v>57</v>
      </c>
      <c r="I33" s="6" t="s">
        <v>58</v>
      </c>
      <c r="J33" s="6" t="s">
        <v>59</v>
      </c>
      <c r="K33" s="6" t="s">
        <v>60</v>
      </c>
      <c r="L33" s="6" t="s">
        <v>83</v>
      </c>
    </row>
    <row r="34" spans="1:12" ht="12">
      <c r="A34" s="6">
        <v>1</v>
      </c>
      <c r="B34" s="7" t="s">
        <v>61</v>
      </c>
      <c r="C34" s="7">
        <v>4</v>
      </c>
      <c r="D34" s="7">
        <v>0.9</v>
      </c>
      <c r="E34" s="7">
        <v>0.9</v>
      </c>
      <c r="H34" s="6">
        <v>1</v>
      </c>
      <c r="I34" s="7" t="s">
        <v>61</v>
      </c>
      <c r="J34" s="7">
        <v>8</v>
      </c>
      <c r="K34" s="7">
        <v>1.8</v>
      </c>
      <c r="L34" s="7">
        <v>1.8</v>
      </c>
    </row>
    <row r="35" spans="1:12" ht="12">
      <c r="A35" s="6">
        <v>2</v>
      </c>
      <c r="B35" s="7" t="s">
        <v>62</v>
      </c>
      <c r="C35" s="7">
        <v>28</v>
      </c>
      <c r="D35" s="7">
        <v>6.4</v>
      </c>
      <c r="E35" s="7">
        <v>6.4</v>
      </c>
      <c r="H35" s="6">
        <v>2</v>
      </c>
      <c r="I35" s="7" t="s">
        <v>62</v>
      </c>
      <c r="J35" s="7">
        <v>23</v>
      </c>
      <c r="K35" s="7">
        <v>5.2</v>
      </c>
      <c r="L35" s="7">
        <v>5.3</v>
      </c>
    </row>
    <row r="36" spans="1:12" ht="12">
      <c r="A36" s="6">
        <v>3</v>
      </c>
      <c r="B36" s="7" t="s">
        <v>11</v>
      </c>
      <c r="C36" s="7">
        <v>67</v>
      </c>
      <c r="D36" s="7">
        <v>15.2</v>
      </c>
      <c r="E36" s="7">
        <v>15.3</v>
      </c>
      <c r="H36" s="6">
        <v>3</v>
      </c>
      <c r="I36" s="7" t="s">
        <v>11</v>
      </c>
      <c r="J36" s="7">
        <v>67</v>
      </c>
      <c r="K36" s="7">
        <v>15.2</v>
      </c>
      <c r="L36" s="7">
        <v>15.3</v>
      </c>
    </row>
    <row r="37" spans="1:12" ht="12">
      <c r="A37" s="6">
        <v>4</v>
      </c>
      <c r="B37" s="7" t="s">
        <v>63</v>
      </c>
      <c r="C37" s="7">
        <v>105</v>
      </c>
      <c r="D37" s="7">
        <v>23.9</v>
      </c>
      <c r="E37" s="7">
        <v>24</v>
      </c>
      <c r="H37" s="6">
        <v>4</v>
      </c>
      <c r="I37" s="7" t="s">
        <v>63</v>
      </c>
      <c r="J37" s="7">
        <v>107</v>
      </c>
      <c r="K37" s="7">
        <v>24.3</v>
      </c>
      <c r="L37" s="7">
        <v>24.4</v>
      </c>
    </row>
    <row r="38" spans="1:12" ht="12">
      <c r="A38" s="6">
        <v>5</v>
      </c>
      <c r="B38" s="7" t="s">
        <v>64</v>
      </c>
      <c r="C38" s="7">
        <v>234</v>
      </c>
      <c r="D38" s="7">
        <v>53.2</v>
      </c>
      <c r="E38" s="7">
        <v>53.4</v>
      </c>
      <c r="H38" s="6">
        <v>5</v>
      </c>
      <c r="I38" s="7" t="s">
        <v>64</v>
      </c>
      <c r="J38" s="7">
        <v>233</v>
      </c>
      <c r="K38" s="7">
        <v>53</v>
      </c>
      <c r="L38" s="7">
        <v>53.2</v>
      </c>
    </row>
    <row r="39" spans="2:12" ht="12">
      <c r="B39" s="7" t="s">
        <v>65</v>
      </c>
      <c r="C39" s="7">
        <v>2</v>
      </c>
      <c r="D39" s="7">
        <v>0.5</v>
      </c>
      <c r="E39" s="7"/>
      <c r="I39" s="7" t="s">
        <v>65</v>
      </c>
      <c r="J39" s="7">
        <v>2</v>
      </c>
      <c r="K39" s="7">
        <v>0.5</v>
      </c>
      <c r="L39" s="7"/>
    </row>
    <row r="40" spans="2:12" ht="12">
      <c r="B40" s="7" t="s">
        <v>66</v>
      </c>
      <c r="C40" s="7">
        <v>440</v>
      </c>
      <c r="D40" s="7">
        <v>100</v>
      </c>
      <c r="E40" s="7">
        <v>438</v>
      </c>
      <c r="I40" s="7" t="s">
        <v>66</v>
      </c>
      <c r="J40" s="7">
        <v>440</v>
      </c>
      <c r="K40" s="7">
        <v>100</v>
      </c>
      <c r="L40" s="7">
        <v>438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0"/>
  <sheetViews>
    <sheetView zoomScale="90" zoomScaleNormal="90" zoomScalePageLayoutView="0" workbookViewId="0" topLeftCell="D10">
      <selection activeCell="F6" sqref="F6"/>
    </sheetView>
  </sheetViews>
  <sheetFormatPr defaultColWidth="9.00390625" defaultRowHeight="13.5"/>
  <cols>
    <col min="1" max="1" width="8.875" style="6" customWidth="1"/>
    <col min="2" max="2" width="27.50390625" style="6" customWidth="1"/>
    <col min="3" max="5" width="8.875" style="6" customWidth="1"/>
    <col min="6" max="8" width="4.50390625" style="6" customWidth="1"/>
    <col min="9" max="9" width="24.75390625" style="6" customWidth="1"/>
    <col min="10" max="16384" width="8.875" style="6" customWidth="1"/>
  </cols>
  <sheetData>
    <row r="2" spans="2:10" ht="12">
      <c r="B2" s="6" t="s">
        <v>96</v>
      </c>
      <c r="C2" s="6" t="s">
        <v>56</v>
      </c>
      <c r="I2" s="6" t="s">
        <v>97</v>
      </c>
      <c r="J2" s="6" t="s">
        <v>56</v>
      </c>
    </row>
    <row r="3" spans="1:12" ht="12">
      <c r="A3" s="6" t="s">
        <v>57</v>
      </c>
      <c r="B3" s="6" t="s">
        <v>58</v>
      </c>
      <c r="C3" s="6" t="s">
        <v>59</v>
      </c>
      <c r="D3" s="6" t="s">
        <v>60</v>
      </c>
      <c r="E3" s="6" t="s">
        <v>83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83</v>
      </c>
    </row>
    <row r="4" spans="1:12" ht="12">
      <c r="A4" s="6">
        <v>1</v>
      </c>
      <c r="B4" s="7" t="s">
        <v>67</v>
      </c>
      <c r="C4" s="7">
        <v>11</v>
      </c>
      <c r="D4" s="7">
        <v>2.5</v>
      </c>
      <c r="E4" s="7">
        <v>2.5</v>
      </c>
      <c r="H4" s="6">
        <v>1</v>
      </c>
      <c r="I4" s="7" t="s">
        <v>68</v>
      </c>
      <c r="J4" s="7">
        <v>11</v>
      </c>
      <c r="K4" s="7">
        <v>2.5</v>
      </c>
      <c r="L4" s="7">
        <v>2.5</v>
      </c>
    </row>
    <row r="5" spans="1:12" ht="12">
      <c r="A5" s="6">
        <v>2</v>
      </c>
      <c r="B5" s="7" t="s">
        <v>69</v>
      </c>
      <c r="C5" s="7">
        <v>51</v>
      </c>
      <c r="D5" s="7">
        <v>11.6</v>
      </c>
      <c r="E5" s="7">
        <v>11.6</v>
      </c>
      <c r="H5" s="6">
        <v>2</v>
      </c>
      <c r="I5" s="7" t="s">
        <v>70</v>
      </c>
      <c r="J5" s="7">
        <v>46</v>
      </c>
      <c r="K5" s="7">
        <v>10.5</v>
      </c>
      <c r="L5" s="7">
        <v>10.5</v>
      </c>
    </row>
    <row r="6" spans="1:12" ht="12">
      <c r="A6" s="6">
        <v>3</v>
      </c>
      <c r="B6" s="7" t="s">
        <v>11</v>
      </c>
      <c r="C6" s="7">
        <v>153</v>
      </c>
      <c r="D6" s="7">
        <v>34.8</v>
      </c>
      <c r="E6" s="7">
        <v>34.9</v>
      </c>
      <c r="H6" s="6">
        <v>3</v>
      </c>
      <c r="I6" s="7" t="s">
        <v>11</v>
      </c>
      <c r="J6" s="7">
        <v>148</v>
      </c>
      <c r="K6" s="7">
        <v>33.6</v>
      </c>
      <c r="L6" s="7">
        <v>33.8</v>
      </c>
    </row>
    <row r="7" spans="1:12" ht="12">
      <c r="A7" s="6">
        <v>4</v>
      </c>
      <c r="B7" s="7" t="s">
        <v>71</v>
      </c>
      <c r="C7" s="7">
        <v>144</v>
      </c>
      <c r="D7" s="7">
        <v>32.7</v>
      </c>
      <c r="E7" s="7">
        <v>32.8</v>
      </c>
      <c r="H7" s="6">
        <v>4</v>
      </c>
      <c r="I7" s="7" t="s">
        <v>72</v>
      </c>
      <c r="J7" s="7">
        <v>135</v>
      </c>
      <c r="K7" s="7">
        <v>30.7</v>
      </c>
      <c r="L7" s="7">
        <v>30.8</v>
      </c>
    </row>
    <row r="8" spans="1:12" ht="12">
      <c r="A8" s="6">
        <v>5</v>
      </c>
      <c r="B8" s="7" t="s">
        <v>73</v>
      </c>
      <c r="C8" s="7">
        <v>80</v>
      </c>
      <c r="D8" s="7">
        <v>18.2</v>
      </c>
      <c r="E8" s="7">
        <v>18.2</v>
      </c>
      <c r="H8" s="6">
        <v>5</v>
      </c>
      <c r="I8" s="7" t="s">
        <v>74</v>
      </c>
      <c r="J8" s="7">
        <v>98</v>
      </c>
      <c r="K8" s="7">
        <v>22.3</v>
      </c>
      <c r="L8" s="7">
        <v>22.4</v>
      </c>
    </row>
    <row r="9" spans="2:12" ht="12">
      <c r="B9" s="7" t="s">
        <v>65</v>
      </c>
      <c r="C9" s="7">
        <v>1</v>
      </c>
      <c r="D9" s="7">
        <v>0.2</v>
      </c>
      <c r="E9" s="7"/>
      <c r="I9" s="7" t="s">
        <v>65</v>
      </c>
      <c r="J9" s="7">
        <v>2</v>
      </c>
      <c r="K9" s="7">
        <v>0.5</v>
      </c>
      <c r="L9" s="7"/>
    </row>
    <row r="10" spans="2:12" ht="12">
      <c r="B10" s="7" t="s">
        <v>66</v>
      </c>
      <c r="C10" s="7">
        <v>440</v>
      </c>
      <c r="D10" s="7">
        <v>100</v>
      </c>
      <c r="E10" s="7">
        <v>439</v>
      </c>
      <c r="I10" s="7" t="s">
        <v>66</v>
      </c>
      <c r="J10" s="7">
        <v>440</v>
      </c>
      <c r="K10" s="7">
        <v>100</v>
      </c>
      <c r="L10" s="7">
        <v>438</v>
      </c>
    </row>
    <row r="12" spans="2:10" ht="12">
      <c r="B12" s="6" t="s">
        <v>98</v>
      </c>
      <c r="C12" s="6" t="s">
        <v>56</v>
      </c>
      <c r="I12" s="6" t="s">
        <v>99</v>
      </c>
      <c r="J12" s="6" t="s">
        <v>56</v>
      </c>
    </row>
    <row r="13" spans="1:12" ht="12">
      <c r="A13" s="6" t="s">
        <v>57</v>
      </c>
      <c r="B13" s="6" t="s">
        <v>58</v>
      </c>
      <c r="C13" s="6" t="s">
        <v>59</v>
      </c>
      <c r="D13" s="6" t="s">
        <v>60</v>
      </c>
      <c r="E13" s="6" t="s">
        <v>83</v>
      </c>
      <c r="H13" s="6" t="s">
        <v>57</v>
      </c>
      <c r="I13" s="6" t="s">
        <v>58</v>
      </c>
      <c r="J13" s="6" t="s">
        <v>59</v>
      </c>
      <c r="K13" s="6" t="s">
        <v>60</v>
      </c>
      <c r="L13" s="6" t="s">
        <v>83</v>
      </c>
    </row>
    <row r="14" spans="1:12" ht="12">
      <c r="A14" s="6">
        <v>1</v>
      </c>
      <c r="B14" s="7" t="s">
        <v>67</v>
      </c>
      <c r="C14" s="7">
        <v>5</v>
      </c>
      <c r="D14" s="7">
        <v>1.1</v>
      </c>
      <c r="E14" s="7">
        <v>1.1</v>
      </c>
      <c r="H14" s="6">
        <v>1</v>
      </c>
      <c r="I14" s="7" t="s">
        <v>68</v>
      </c>
      <c r="J14" s="7">
        <v>7</v>
      </c>
      <c r="K14" s="7">
        <v>1.6</v>
      </c>
      <c r="L14" s="7">
        <v>1.6</v>
      </c>
    </row>
    <row r="15" spans="1:12" ht="12">
      <c r="A15" s="6">
        <v>2</v>
      </c>
      <c r="B15" s="7" t="s">
        <v>69</v>
      </c>
      <c r="C15" s="7">
        <v>46</v>
      </c>
      <c r="D15" s="7">
        <v>10.5</v>
      </c>
      <c r="E15" s="7">
        <v>10.5</v>
      </c>
      <c r="H15" s="6">
        <v>2</v>
      </c>
      <c r="I15" s="7" t="s">
        <v>70</v>
      </c>
      <c r="J15" s="7">
        <v>40</v>
      </c>
      <c r="K15" s="7">
        <v>9.1</v>
      </c>
      <c r="L15" s="7">
        <v>9.1</v>
      </c>
    </row>
    <row r="16" spans="1:12" ht="12">
      <c r="A16" s="6">
        <v>3</v>
      </c>
      <c r="B16" s="7" t="s">
        <v>11</v>
      </c>
      <c r="C16" s="7">
        <v>97</v>
      </c>
      <c r="D16" s="7">
        <v>22</v>
      </c>
      <c r="E16" s="7">
        <v>22.1</v>
      </c>
      <c r="H16" s="6">
        <v>3</v>
      </c>
      <c r="I16" s="7" t="s">
        <v>11</v>
      </c>
      <c r="J16" s="7">
        <v>113</v>
      </c>
      <c r="K16" s="7">
        <v>25.7</v>
      </c>
      <c r="L16" s="7">
        <v>25.8</v>
      </c>
    </row>
    <row r="17" spans="1:12" ht="12">
      <c r="A17" s="6">
        <v>4</v>
      </c>
      <c r="B17" s="7" t="s">
        <v>71</v>
      </c>
      <c r="C17" s="7">
        <v>178</v>
      </c>
      <c r="D17" s="7">
        <v>40.5</v>
      </c>
      <c r="E17" s="7">
        <v>40.5</v>
      </c>
      <c r="H17" s="6">
        <v>4</v>
      </c>
      <c r="I17" s="7" t="s">
        <v>72</v>
      </c>
      <c r="J17" s="7">
        <v>156</v>
      </c>
      <c r="K17" s="7">
        <v>35.5</v>
      </c>
      <c r="L17" s="7">
        <v>35.6</v>
      </c>
    </row>
    <row r="18" spans="1:12" ht="12">
      <c r="A18" s="6">
        <v>5</v>
      </c>
      <c r="B18" s="7" t="s">
        <v>73</v>
      </c>
      <c r="C18" s="7">
        <v>113</v>
      </c>
      <c r="D18" s="7">
        <v>25.7</v>
      </c>
      <c r="E18" s="7">
        <v>25.7</v>
      </c>
      <c r="H18" s="6">
        <v>5</v>
      </c>
      <c r="I18" s="7" t="s">
        <v>74</v>
      </c>
      <c r="J18" s="7">
        <v>122</v>
      </c>
      <c r="K18" s="7">
        <v>27.7</v>
      </c>
      <c r="L18" s="7">
        <v>27.9</v>
      </c>
    </row>
    <row r="19" spans="2:12" ht="12">
      <c r="B19" s="7" t="s">
        <v>65</v>
      </c>
      <c r="C19" s="7">
        <v>1</v>
      </c>
      <c r="D19" s="7">
        <v>0.2</v>
      </c>
      <c r="E19" s="7"/>
      <c r="I19" s="7" t="s">
        <v>65</v>
      </c>
      <c r="J19" s="7">
        <v>2</v>
      </c>
      <c r="K19" s="7">
        <v>0.5</v>
      </c>
      <c r="L19" s="7"/>
    </row>
    <row r="20" spans="2:12" ht="12">
      <c r="B20" s="7" t="s">
        <v>66</v>
      </c>
      <c r="C20" s="7">
        <v>440</v>
      </c>
      <c r="D20" s="7">
        <v>100</v>
      </c>
      <c r="E20" s="7">
        <v>439</v>
      </c>
      <c r="I20" s="7" t="s">
        <v>66</v>
      </c>
      <c r="J20" s="7">
        <v>440</v>
      </c>
      <c r="K20" s="7">
        <v>100</v>
      </c>
      <c r="L20" s="7">
        <v>438</v>
      </c>
    </row>
    <row r="22" spans="2:10" ht="12">
      <c r="B22" s="6" t="s">
        <v>100</v>
      </c>
      <c r="C22" s="6" t="s">
        <v>56</v>
      </c>
      <c r="I22" s="6" t="s">
        <v>101</v>
      </c>
      <c r="J22" s="6" t="s">
        <v>56</v>
      </c>
    </row>
    <row r="23" spans="1:12" ht="12">
      <c r="A23" s="6" t="s">
        <v>57</v>
      </c>
      <c r="B23" s="6" t="s">
        <v>58</v>
      </c>
      <c r="C23" s="6" t="s">
        <v>59</v>
      </c>
      <c r="D23" s="6" t="s">
        <v>60</v>
      </c>
      <c r="E23" s="6" t="s">
        <v>83</v>
      </c>
      <c r="H23" s="6" t="s">
        <v>57</v>
      </c>
      <c r="I23" s="6" t="s">
        <v>58</v>
      </c>
      <c r="J23" s="6" t="s">
        <v>59</v>
      </c>
      <c r="K23" s="6" t="s">
        <v>60</v>
      </c>
      <c r="L23" s="6" t="s">
        <v>83</v>
      </c>
    </row>
    <row r="24" spans="1:12" ht="12">
      <c r="A24" s="6">
        <v>1</v>
      </c>
      <c r="B24" s="6" t="s">
        <v>67</v>
      </c>
      <c r="C24" s="6">
        <v>14</v>
      </c>
      <c r="D24" s="6">
        <v>3.2</v>
      </c>
      <c r="E24" s="6">
        <v>3.2</v>
      </c>
      <c r="H24" s="6">
        <v>1</v>
      </c>
      <c r="I24" s="7" t="s">
        <v>68</v>
      </c>
      <c r="J24" s="7">
        <v>8</v>
      </c>
      <c r="K24" s="7">
        <v>1.8</v>
      </c>
      <c r="L24" s="7">
        <v>1.8</v>
      </c>
    </row>
    <row r="25" spans="1:12" ht="12">
      <c r="A25" s="6">
        <v>2</v>
      </c>
      <c r="B25" s="7" t="s">
        <v>69</v>
      </c>
      <c r="C25" s="7">
        <v>46</v>
      </c>
      <c r="D25" s="7">
        <v>10.5</v>
      </c>
      <c r="E25" s="7">
        <v>10.5</v>
      </c>
      <c r="H25" s="6">
        <v>2</v>
      </c>
      <c r="I25" s="7" t="s">
        <v>70</v>
      </c>
      <c r="J25" s="7">
        <v>51</v>
      </c>
      <c r="K25" s="7">
        <v>11.6</v>
      </c>
      <c r="L25" s="7">
        <v>11.6</v>
      </c>
    </row>
    <row r="26" spans="1:12" ht="12">
      <c r="A26" s="6">
        <v>3</v>
      </c>
      <c r="B26" s="7" t="s">
        <v>11</v>
      </c>
      <c r="C26" s="7">
        <v>90</v>
      </c>
      <c r="D26" s="7">
        <v>20.5</v>
      </c>
      <c r="E26" s="7">
        <v>20.5</v>
      </c>
      <c r="H26" s="6">
        <v>3</v>
      </c>
      <c r="I26" s="7" t="s">
        <v>11</v>
      </c>
      <c r="J26" s="7">
        <v>97</v>
      </c>
      <c r="K26" s="7">
        <v>22</v>
      </c>
      <c r="L26" s="7">
        <v>22.1</v>
      </c>
    </row>
    <row r="27" spans="1:12" ht="12">
      <c r="A27" s="6">
        <v>4</v>
      </c>
      <c r="B27" s="7" t="s">
        <v>71</v>
      </c>
      <c r="C27" s="7">
        <v>129</v>
      </c>
      <c r="D27" s="7">
        <v>29.3</v>
      </c>
      <c r="E27" s="7">
        <v>29.5</v>
      </c>
      <c r="H27" s="6">
        <v>4</v>
      </c>
      <c r="I27" s="7" t="s">
        <v>72</v>
      </c>
      <c r="J27" s="7">
        <v>120</v>
      </c>
      <c r="K27" s="7">
        <v>27.3</v>
      </c>
      <c r="L27" s="7">
        <v>27.4</v>
      </c>
    </row>
    <row r="28" spans="1:12" ht="12">
      <c r="A28" s="6">
        <v>5</v>
      </c>
      <c r="B28" s="7" t="s">
        <v>73</v>
      </c>
      <c r="C28" s="7">
        <v>159</v>
      </c>
      <c r="D28" s="7">
        <v>36.1</v>
      </c>
      <c r="E28" s="7">
        <v>36.3</v>
      </c>
      <c r="H28" s="6">
        <v>5</v>
      </c>
      <c r="I28" s="7" t="s">
        <v>74</v>
      </c>
      <c r="J28" s="7">
        <v>162</v>
      </c>
      <c r="K28" s="7">
        <v>36.8</v>
      </c>
      <c r="L28" s="7">
        <v>37</v>
      </c>
    </row>
    <row r="29" spans="2:12" ht="12">
      <c r="B29" s="7" t="s">
        <v>65</v>
      </c>
      <c r="C29" s="7">
        <v>2</v>
      </c>
      <c r="D29" s="7">
        <v>0.5</v>
      </c>
      <c r="E29" s="7"/>
      <c r="I29" s="7" t="s">
        <v>65</v>
      </c>
      <c r="J29" s="7">
        <v>2</v>
      </c>
      <c r="K29" s="7">
        <v>0.5</v>
      </c>
      <c r="L29" s="7"/>
    </row>
    <row r="30" spans="2:12" ht="12">
      <c r="B30" s="7" t="s">
        <v>66</v>
      </c>
      <c r="C30" s="7">
        <v>440</v>
      </c>
      <c r="D30" s="7">
        <v>100</v>
      </c>
      <c r="E30" s="7">
        <v>438</v>
      </c>
      <c r="I30" s="7" t="s">
        <v>66</v>
      </c>
      <c r="J30" s="7">
        <v>440</v>
      </c>
      <c r="K30" s="7">
        <v>100</v>
      </c>
      <c r="L30" s="7">
        <v>438</v>
      </c>
    </row>
    <row r="32" spans="2:10" ht="12">
      <c r="B32" s="6" t="s">
        <v>102</v>
      </c>
      <c r="C32" s="6" t="s">
        <v>56</v>
      </c>
      <c r="I32" s="6" t="s">
        <v>103</v>
      </c>
      <c r="J32" s="6" t="s">
        <v>56</v>
      </c>
    </row>
    <row r="33" spans="1:12" ht="12">
      <c r="A33" s="6" t="s">
        <v>57</v>
      </c>
      <c r="B33" s="6" t="s">
        <v>58</v>
      </c>
      <c r="C33" s="6" t="s">
        <v>59</v>
      </c>
      <c r="D33" s="6" t="s">
        <v>60</v>
      </c>
      <c r="E33" s="6" t="s">
        <v>83</v>
      </c>
      <c r="H33" s="6" t="s">
        <v>57</v>
      </c>
      <c r="I33" s="6" t="s">
        <v>58</v>
      </c>
      <c r="J33" s="6" t="s">
        <v>59</v>
      </c>
      <c r="K33" s="6" t="s">
        <v>60</v>
      </c>
      <c r="L33" s="6" t="s">
        <v>83</v>
      </c>
    </row>
    <row r="34" spans="1:12" ht="12">
      <c r="A34" s="6">
        <v>1</v>
      </c>
      <c r="B34" s="7" t="s">
        <v>67</v>
      </c>
      <c r="C34" s="7">
        <v>3</v>
      </c>
      <c r="D34" s="7">
        <v>0.7</v>
      </c>
      <c r="E34" s="7">
        <v>0.7</v>
      </c>
      <c r="H34" s="6">
        <v>1</v>
      </c>
      <c r="I34" s="7" t="s">
        <v>68</v>
      </c>
      <c r="J34" s="7">
        <v>3</v>
      </c>
      <c r="K34" s="7">
        <v>0.7</v>
      </c>
      <c r="L34" s="7">
        <v>0.7</v>
      </c>
    </row>
    <row r="35" spans="1:12" ht="12">
      <c r="A35" s="6">
        <v>2</v>
      </c>
      <c r="B35" s="7" t="s">
        <v>69</v>
      </c>
      <c r="C35" s="7">
        <v>15</v>
      </c>
      <c r="D35" s="7">
        <v>3.4</v>
      </c>
      <c r="E35" s="7">
        <v>3.4</v>
      </c>
      <c r="H35" s="6">
        <v>2</v>
      </c>
      <c r="I35" s="7" t="s">
        <v>70</v>
      </c>
      <c r="J35" s="7">
        <v>26</v>
      </c>
      <c r="K35" s="7">
        <v>5.9</v>
      </c>
      <c r="L35" s="7">
        <v>5.9</v>
      </c>
    </row>
    <row r="36" spans="1:12" ht="12">
      <c r="A36" s="6">
        <v>3</v>
      </c>
      <c r="B36" s="7" t="s">
        <v>11</v>
      </c>
      <c r="C36" s="7">
        <v>64</v>
      </c>
      <c r="D36" s="7">
        <v>14.5</v>
      </c>
      <c r="E36" s="7">
        <v>14.6</v>
      </c>
      <c r="H36" s="6">
        <v>3</v>
      </c>
      <c r="I36" s="7" t="s">
        <v>11</v>
      </c>
      <c r="J36" s="7">
        <v>59</v>
      </c>
      <c r="K36" s="7">
        <v>13.4</v>
      </c>
      <c r="L36" s="7">
        <v>13.5</v>
      </c>
    </row>
    <row r="37" spans="1:12" ht="12">
      <c r="A37" s="6">
        <v>4</v>
      </c>
      <c r="B37" s="7" t="s">
        <v>71</v>
      </c>
      <c r="C37" s="7">
        <v>61</v>
      </c>
      <c r="D37" s="7">
        <v>13.9</v>
      </c>
      <c r="E37" s="7">
        <v>14</v>
      </c>
      <c r="H37" s="6">
        <v>4</v>
      </c>
      <c r="I37" s="7" t="s">
        <v>72</v>
      </c>
      <c r="J37" s="7">
        <v>69</v>
      </c>
      <c r="K37" s="7">
        <v>15.7</v>
      </c>
      <c r="L37" s="7">
        <v>15.8</v>
      </c>
    </row>
    <row r="38" spans="1:12" ht="12">
      <c r="A38" s="6">
        <v>5</v>
      </c>
      <c r="B38" s="7" t="s">
        <v>73</v>
      </c>
      <c r="C38" s="7">
        <v>294</v>
      </c>
      <c r="D38" s="7">
        <v>66.8</v>
      </c>
      <c r="E38" s="7">
        <v>67.3</v>
      </c>
      <c r="H38" s="6">
        <v>5</v>
      </c>
      <c r="I38" s="7" t="s">
        <v>74</v>
      </c>
      <c r="J38" s="7">
        <v>280</v>
      </c>
      <c r="K38" s="7">
        <v>63.6</v>
      </c>
      <c r="L38" s="7">
        <v>64.1</v>
      </c>
    </row>
    <row r="39" spans="2:12" ht="12">
      <c r="B39" s="7" t="s">
        <v>65</v>
      </c>
      <c r="C39" s="7">
        <v>3</v>
      </c>
      <c r="D39" s="7">
        <v>0.7</v>
      </c>
      <c r="E39" s="7"/>
      <c r="I39" s="7" t="s">
        <v>65</v>
      </c>
      <c r="J39" s="7">
        <v>3</v>
      </c>
      <c r="K39" s="7">
        <v>0.7</v>
      </c>
      <c r="L39" s="7"/>
    </row>
    <row r="40" spans="2:12" ht="12">
      <c r="B40" s="7" t="s">
        <v>66</v>
      </c>
      <c r="C40" s="7">
        <v>440</v>
      </c>
      <c r="D40" s="7">
        <v>100</v>
      </c>
      <c r="E40" s="7">
        <v>437</v>
      </c>
      <c r="I40" s="7" t="s">
        <v>66</v>
      </c>
      <c r="J40" s="7">
        <v>440</v>
      </c>
      <c r="K40" s="7">
        <v>100</v>
      </c>
      <c r="L40" s="7">
        <v>437</v>
      </c>
    </row>
    <row r="42" spans="2:10" ht="12">
      <c r="B42" s="6" t="s">
        <v>104</v>
      </c>
      <c r="C42" s="6" t="s">
        <v>56</v>
      </c>
      <c r="I42" s="6" t="s">
        <v>105</v>
      </c>
      <c r="J42" s="6" t="s">
        <v>56</v>
      </c>
    </row>
    <row r="43" spans="1:12" ht="12">
      <c r="A43" s="6" t="s">
        <v>57</v>
      </c>
      <c r="B43" s="6" t="s">
        <v>58</v>
      </c>
      <c r="C43" s="6" t="s">
        <v>59</v>
      </c>
      <c r="D43" s="6" t="s">
        <v>60</v>
      </c>
      <c r="E43" s="6" t="s">
        <v>83</v>
      </c>
      <c r="H43" s="6" t="s">
        <v>57</v>
      </c>
      <c r="I43" s="6" t="s">
        <v>58</v>
      </c>
      <c r="J43" s="6" t="s">
        <v>59</v>
      </c>
      <c r="K43" s="6" t="s">
        <v>60</v>
      </c>
      <c r="L43" s="6" t="s">
        <v>83</v>
      </c>
    </row>
    <row r="44" spans="1:12" ht="12">
      <c r="A44" s="6">
        <v>1</v>
      </c>
      <c r="B44" s="7" t="s">
        <v>67</v>
      </c>
      <c r="C44" s="7">
        <v>7</v>
      </c>
      <c r="D44" s="7">
        <v>1.6</v>
      </c>
      <c r="E44" s="7">
        <v>1.6</v>
      </c>
      <c r="H44" s="6">
        <v>1</v>
      </c>
      <c r="I44" s="7" t="s">
        <v>68</v>
      </c>
      <c r="J44" s="7">
        <v>9</v>
      </c>
      <c r="K44" s="7">
        <v>2</v>
      </c>
      <c r="L44" s="7">
        <v>2.1</v>
      </c>
    </row>
    <row r="45" spans="1:12" ht="12">
      <c r="A45" s="6">
        <v>2</v>
      </c>
      <c r="B45" s="7" t="s">
        <v>69</v>
      </c>
      <c r="C45" s="7">
        <v>70</v>
      </c>
      <c r="D45" s="7">
        <v>15.9</v>
      </c>
      <c r="E45" s="7">
        <v>16</v>
      </c>
      <c r="H45" s="6">
        <v>2</v>
      </c>
      <c r="I45" s="7" t="s">
        <v>70</v>
      </c>
      <c r="J45" s="7">
        <v>69</v>
      </c>
      <c r="K45" s="7">
        <v>15.7</v>
      </c>
      <c r="L45" s="7">
        <v>15.8</v>
      </c>
    </row>
    <row r="46" spans="1:12" ht="12">
      <c r="A46" s="6">
        <v>3</v>
      </c>
      <c r="B46" s="7" t="s">
        <v>11</v>
      </c>
      <c r="C46" s="7">
        <v>93</v>
      </c>
      <c r="D46" s="7">
        <v>21.1</v>
      </c>
      <c r="E46" s="7">
        <v>21.3</v>
      </c>
      <c r="H46" s="6">
        <v>3</v>
      </c>
      <c r="I46" s="7" t="s">
        <v>11</v>
      </c>
      <c r="J46" s="7">
        <v>112</v>
      </c>
      <c r="K46" s="7">
        <v>25.5</v>
      </c>
      <c r="L46" s="7">
        <v>25.6</v>
      </c>
    </row>
    <row r="47" spans="1:12" ht="12">
      <c r="A47" s="6">
        <v>4</v>
      </c>
      <c r="B47" s="7" t="s">
        <v>71</v>
      </c>
      <c r="C47" s="7">
        <v>152</v>
      </c>
      <c r="D47" s="7">
        <v>34.5</v>
      </c>
      <c r="E47" s="7">
        <v>34.8</v>
      </c>
      <c r="H47" s="6">
        <v>4</v>
      </c>
      <c r="I47" s="7" t="s">
        <v>72</v>
      </c>
      <c r="J47" s="7">
        <v>135</v>
      </c>
      <c r="K47" s="7">
        <v>30.7</v>
      </c>
      <c r="L47" s="7">
        <v>30.9</v>
      </c>
    </row>
    <row r="48" spans="1:12" ht="12">
      <c r="A48" s="6">
        <v>5</v>
      </c>
      <c r="B48" s="7" t="s">
        <v>73</v>
      </c>
      <c r="C48" s="7">
        <v>115</v>
      </c>
      <c r="D48" s="7">
        <v>26.1</v>
      </c>
      <c r="E48" s="7">
        <v>26.3</v>
      </c>
      <c r="H48" s="6">
        <v>5</v>
      </c>
      <c r="I48" s="7" t="s">
        <v>74</v>
      </c>
      <c r="J48" s="7">
        <v>112</v>
      </c>
      <c r="K48" s="7">
        <v>25.5</v>
      </c>
      <c r="L48" s="7">
        <v>25.6</v>
      </c>
    </row>
    <row r="49" spans="2:12" ht="12">
      <c r="B49" s="7" t="s">
        <v>65</v>
      </c>
      <c r="C49" s="7">
        <v>3</v>
      </c>
      <c r="D49" s="7">
        <v>0.7</v>
      </c>
      <c r="E49" s="7"/>
      <c r="I49" s="7" t="s">
        <v>65</v>
      </c>
      <c r="J49" s="7">
        <v>3</v>
      </c>
      <c r="K49" s="7">
        <v>0.7</v>
      </c>
      <c r="L49" s="7"/>
    </row>
    <row r="50" spans="2:12" ht="12">
      <c r="B50" s="7" t="s">
        <v>66</v>
      </c>
      <c r="C50" s="7">
        <v>440</v>
      </c>
      <c r="D50" s="7">
        <v>100</v>
      </c>
      <c r="E50" s="7">
        <v>437</v>
      </c>
      <c r="I50" s="7" t="s">
        <v>66</v>
      </c>
      <c r="J50" s="7">
        <v>440</v>
      </c>
      <c r="K50" s="7">
        <v>100</v>
      </c>
      <c r="L50" s="7">
        <v>437</v>
      </c>
    </row>
    <row r="52" spans="2:10" ht="12">
      <c r="B52" s="6" t="s">
        <v>106</v>
      </c>
      <c r="C52" s="6" t="s">
        <v>56</v>
      </c>
      <c r="I52" s="6" t="s">
        <v>107</v>
      </c>
      <c r="J52" s="6" t="s">
        <v>56</v>
      </c>
    </row>
    <row r="53" spans="1:12" ht="12">
      <c r="A53" s="6" t="s">
        <v>57</v>
      </c>
      <c r="B53" s="6" t="s">
        <v>58</v>
      </c>
      <c r="C53" s="6" t="s">
        <v>59</v>
      </c>
      <c r="D53" s="6" t="s">
        <v>60</v>
      </c>
      <c r="E53" s="6" t="s">
        <v>83</v>
      </c>
      <c r="H53" s="6" t="s">
        <v>57</v>
      </c>
      <c r="I53" s="6" t="s">
        <v>58</v>
      </c>
      <c r="J53" s="6" t="s">
        <v>59</v>
      </c>
      <c r="K53" s="6" t="s">
        <v>60</v>
      </c>
      <c r="L53" s="6" t="s">
        <v>83</v>
      </c>
    </row>
    <row r="54" spans="1:12" ht="12">
      <c r="A54" s="6">
        <v>1</v>
      </c>
      <c r="B54" s="7" t="s">
        <v>67</v>
      </c>
      <c r="C54" s="7">
        <v>13</v>
      </c>
      <c r="D54" s="7">
        <v>3</v>
      </c>
      <c r="E54" s="7">
        <v>3</v>
      </c>
      <c r="H54" s="6">
        <v>1</v>
      </c>
      <c r="I54" s="7" t="s">
        <v>68</v>
      </c>
      <c r="J54" s="7">
        <v>14</v>
      </c>
      <c r="K54" s="7">
        <v>3.2</v>
      </c>
      <c r="L54" s="7">
        <v>3.2</v>
      </c>
    </row>
    <row r="55" spans="1:12" ht="12">
      <c r="A55" s="6">
        <v>2</v>
      </c>
      <c r="B55" s="7" t="s">
        <v>69</v>
      </c>
      <c r="C55" s="7">
        <v>44</v>
      </c>
      <c r="D55" s="7">
        <v>10</v>
      </c>
      <c r="E55" s="7">
        <v>10</v>
      </c>
      <c r="H55" s="6">
        <v>2</v>
      </c>
      <c r="I55" s="7" t="s">
        <v>70</v>
      </c>
      <c r="J55" s="7">
        <v>51</v>
      </c>
      <c r="K55" s="7">
        <v>11.6</v>
      </c>
      <c r="L55" s="7">
        <v>11.6</v>
      </c>
    </row>
    <row r="56" spans="1:12" ht="12">
      <c r="A56" s="6">
        <v>3</v>
      </c>
      <c r="B56" s="7" t="s">
        <v>11</v>
      </c>
      <c r="C56" s="7">
        <v>119</v>
      </c>
      <c r="D56" s="7">
        <v>27</v>
      </c>
      <c r="E56" s="7">
        <v>27.1</v>
      </c>
      <c r="H56" s="6">
        <v>3</v>
      </c>
      <c r="I56" s="7" t="s">
        <v>11</v>
      </c>
      <c r="J56" s="7">
        <v>130</v>
      </c>
      <c r="K56" s="7">
        <v>29.5</v>
      </c>
      <c r="L56" s="7">
        <v>29.6</v>
      </c>
    </row>
    <row r="57" spans="1:12" ht="12">
      <c r="A57" s="6">
        <v>4</v>
      </c>
      <c r="B57" s="7" t="s">
        <v>71</v>
      </c>
      <c r="C57" s="7">
        <v>82</v>
      </c>
      <c r="D57" s="7">
        <v>18.6</v>
      </c>
      <c r="E57" s="7">
        <v>18.7</v>
      </c>
      <c r="H57" s="6">
        <v>4</v>
      </c>
      <c r="I57" s="7" t="s">
        <v>72</v>
      </c>
      <c r="J57" s="7">
        <v>76</v>
      </c>
      <c r="K57" s="7">
        <v>17.3</v>
      </c>
      <c r="L57" s="7">
        <v>17.3</v>
      </c>
    </row>
    <row r="58" spans="1:12" ht="12">
      <c r="A58" s="6">
        <v>5</v>
      </c>
      <c r="B58" s="7" t="s">
        <v>73</v>
      </c>
      <c r="C58" s="7">
        <v>181</v>
      </c>
      <c r="D58" s="7">
        <v>41.1</v>
      </c>
      <c r="E58" s="7">
        <v>41.2</v>
      </c>
      <c r="H58" s="6">
        <v>5</v>
      </c>
      <c r="I58" s="7" t="s">
        <v>74</v>
      </c>
      <c r="J58" s="7">
        <v>168</v>
      </c>
      <c r="K58" s="7">
        <v>38.2</v>
      </c>
      <c r="L58" s="7">
        <v>38.3</v>
      </c>
    </row>
    <row r="59" spans="2:12" ht="12">
      <c r="B59" s="7" t="s">
        <v>65</v>
      </c>
      <c r="C59" s="7">
        <v>1</v>
      </c>
      <c r="D59" s="7">
        <v>0.2</v>
      </c>
      <c r="E59" s="7"/>
      <c r="I59" s="7" t="s">
        <v>65</v>
      </c>
      <c r="J59" s="7">
        <v>1</v>
      </c>
      <c r="K59" s="7">
        <v>0.2</v>
      </c>
      <c r="L59" s="7"/>
    </row>
    <row r="60" spans="2:12" ht="12">
      <c r="B60" s="7" t="s">
        <v>66</v>
      </c>
      <c r="C60" s="7">
        <v>440</v>
      </c>
      <c r="D60" s="7">
        <v>100</v>
      </c>
      <c r="E60" s="7">
        <v>439</v>
      </c>
      <c r="I60" s="7" t="s">
        <v>66</v>
      </c>
      <c r="J60" s="7">
        <v>440</v>
      </c>
      <c r="K60" s="7">
        <v>100</v>
      </c>
      <c r="L60" s="7">
        <v>439</v>
      </c>
    </row>
    <row r="62" spans="2:10" ht="12">
      <c r="B62" s="6" t="s">
        <v>108</v>
      </c>
      <c r="C62" s="6" t="s">
        <v>56</v>
      </c>
      <c r="I62" s="6" t="s">
        <v>109</v>
      </c>
      <c r="J62" s="6" t="s">
        <v>56</v>
      </c>
    </row>
    <row r="63" spans="1:12" ht="12">
      <c r="A63" s="6" t="s">
        <v>57</v>
      </c>
      <c r="B63" s="6" t="s">
        <v>58</v>
      </c>
      <c r="C63" s="6" t="s">
        <v>59</v>
      </c>
      <c r="D63" s="6" t="s">
        <v>60</v>
      </c>
      <c r="E63" s="6" t="s">
        <v>83</v>
      </c>
      <c r="H63" s="6" t="s">
        <v>57</v>
      </c>
      <c r="I63" s="6" t="s">
        <v>58</v>
      </c>
      <c r="J63" s="6" t="s">
        <v>59</v>
      </c>
      <c r="K63" s="6" t="s">
        <v>60</v>
      </c>
      <c r="L63" s="6" t="s">
        <v>83</v>
      </c>
    </row>
    <row r="64" spans="1:12" ht="12">
      <c r="A64" s="6">
        <v>1</v>
      </c>
      <c r="B64" s="7" t="s">
        <v>67</v>
      </c>
      <c r="C64" s="7">
        <v>8</v>
      </c>
      <c r="D64" s="7">
        <v>1.8</v>
      </c>
      <c r="E64" s="7">
        <v>1.8</v>
      </c>
      <c r="H64" s="6">
        <v>1</v>
      </c>
      <c r="I64" s="7" t="s">
        <v>68</v>
      </c>
      <c r="J64" s="7">
        <v>7</v>
      </c>
      <c r="K64" s="7">
        <v>1.6</v>
      </c>
      <c r="L64" s="7">
        <v>1.6</v>
      </c>
    </row>
    <row r="65" spans="1:12" ht="12">
      <c r="A65" s="6">
        <v>2</v>
      </c>
      <c r="B65" s="7" t="s">
        <v>69</v>
      </c>
      <c r="C65" s="7">
        <v>37</v>
      </c>
      <c r="D65" s="7">
        <v>8.4</v>
      </c>
      <c r="E65" s="7">
        <v>8.4</v>
      </c>
      <c r="H65" s="6">
        <v>2</v>
      </c>
      <c r="I65" s="7" t="s">
        <v>70</v>
      </c>
      <c r="J65" s="7">
        <v>34</v>
      </c>
      <c r="K65" s="7">
        <v>7.7</v>
      </c>
      <c r="L65" s="7">
        <v>7.7</v>
      </c>
    </row>
    <row r="66" spans="1:12" ht="12">
      <c r="A66" s="6">
        <v>3</v>
      </c>
      <c r="B66" s="7" t="s">
        <v>11</v>
      </c>
      <c r="C66" s="7">
        <v>221</v>
      </c>
      <c r="D66" s="7">
        <v>50.2</v>
      </c>
      <c r="E66" s="7">
        <v>50.3</v>
      </c>
      <c r="H66" s="6">
        <v>3</v>
      </c>
      <c r="I66" s="7" t="s">
        <v>11</v>
      </c>
      <c r="J66" s="7">
        <v>221</v>
      </c>
      <c r="K66" s="7">
        <v>50.2</v>
      </c>
      <c r="L66" s="7">
        <v>50.3</v>
      </c>
    </row>
    <row r="67" spans="1:12" ht="12">
      <c r="A67" s="6">
        <v>4</v>
      </c>
      <c r="B67" s="7" t="s">
        <v>71</v>
      </c>
      <c r="C67" s="7">
        <v>96</v>
      </c>
      <c r="D67" s="7">
        <v>21.8</v>
      </c>
      <c r="E67" s="7">
        <v>21.9</v>
      </c>
      <c r="H67" s="6">
        <v>4</v>
      </c>
      <c r="I67" s="7" t="s">
        <v>72</v>
      </c>
      <c r="J67" s="7">
        <v>94</v>
      </c>
      <c r="K67" s="7">
        <v>21.4</v>
      </c>
      <c r="L67" s="7">
        <v>21.4</v>
      </c>
    </row>
    <row r="68" spans="1:12" ht="12">
      <c r="A68" s="6">
        <v>5</v>
      </c>
      <c r="B68" s="7" t="s">
        <v>73</v>
      </c>
      <c r="C68" s="7">
        <v>77</v>
      </c>
      <c r="D68" s="7">
        <v>17.5</v>
      </c>
      <c r="E68" s="7">
        <v>17.5</v>
      </c>
      <c r="H68" s="6">
        <v>5</v>
      </c>
      <c r="I68" s="7" t="s">
        <v>74</v>
      </c>
      <c r="J68" s="7">
        <v>83</v>
      </c>
      <c r="K68" s="7">
        <v>18.9</v>
      </c>
      <c r="L68" s="7">
        <v>18.9</v>
      </c>
    </row>
    <row r="69" spans="2:12" ht="12">
      <c r="B69" s="7" t="s">
        <v>65</v>
      </c>
      <c r="C69" s="7">
        <v>1</v>
      </c>
      <c r="D69" s="7">
        <v>0.2</v>
      </c>
      <c r="E69" s="7"/>
      <c r="I69" s="7" t="s">
        <v>65</v>
      </c>
      <c r="J69" s="7">
        <v>1</v>
      </c>
      <c r="K69" s="7">
        <v>0.2</v>
      </c>
      <c r="L69" s="7"/>
    </row>
    <row r="70" spans="2:12" ht="12">
      <c r="B70" s="7" t="s">
        <v>66</v>
      </c>
      <c r="C70" s="7">
        <v>440</v>
      </c>
      <c r="D70" s="7">
        <v>100</v>
      </c>
      <c r="E70" s="7">
        <v>439</v>
      </c>
      <c r="I70" s="7" t="s">
        <v>66</v>
      </c>
      <c r="J70" s="7">
        <v>440</v>
      </c>
      <c r="K70" s="7">
        <v>100</v>
      </c>
      <c r="L70" s="7">
        <v>439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9"/>
  <sheetViews>
    <sheetView zoomScale="90" zoomScaleNormal="90" zoomScalePageLayoutView="0" workbookViewId="0" topLeftCell="A1">
      <selection activeCell="E19" sqref="E19"/>
    </sheetView>
  </sheetViews>
  <sheetFormatPr defaultColWidth="9.00390625" defaultRowHeight="13.5"/>
  <cols>
    <col min="1" max="1" width="8.875" style="6" customWidth="1"/>
    <col min="2" max="2" width="22.50390625" style="6" customWidth="1"/>
    <col min="3" max="16384" width="8.875" style="6" customWidth="1"/>
  </cols>
  <sheetData>
    <row r="2" spans="2:3" ht="12">
      <c r="B2" s="6" t="s">
        <v>110</v>
      </c>
      <c r="C2" s="6" t="s">
        <v>56</v>
      </c>
    </row>
    <row r="3" spans="1:5" ht="12">
      <c r="A3" s="6" t="s">
        <v>57</v>
      </c>
      <c r="B3" s="6" t="s">
        <v>58</v>
      </c>
      <c r="C3" s="6" t="s">
        <v>59</v>
      </c>
      <c r="D3" s="6" t="s">
        <v>60</v>
      </c>
      <c r="E3" s="6" t="s">
        <v>83</v>
      </c>
    </row>
    <row r="4" spans="1:5" ht="12">
      <c r="A4" s="6">
        <v>1</v>
      </c>
      <c r="B4" s="7" t="s">
        <v>12</v>
      </c>
      <c r="C4" s="7">
        <v>26</v>
      </c>
      <c r="D4" s="7">
        <v>5.9</v>
      </c>
      <c r="E4" s="7">
        <v>6.5</v>
      </c>
    </row>
    <row r="5" spans="1:5" ht="12">
      <c r="A5" s="6">
        <v>2</v>
      </c>
      <c r="B5" s="7" t="s">
        <v>13</v>
      </c>
      <c r="C5" s="7">
        <v>110</v>
      </c>
      <c r="D5" s="7">
        <v>25</v>
      </c>
      <c r="E5" s="7">
        <v>27.4</v>
      </c>
    </row>
    <row r="6" spans="1:5" ht="12">
      <c r="A6" s="6">
        <v>3</v>
      </c>
      <c r="B6" s="7" t="s">
        <v>14</v>
      </c>
      <c r="C6" s="7">
        <v>266</v>
      </c>
      <c r="D6" s="7">
        <v>60.5</v>
      </c>
      <c r="E6" s="7">
        <v>66.2</v>
      </c>
    </row>
    <row r="7" spans="2:5" ht="12">
      <c r="B7" s="7" t="s">
        <v>65</v>
      </c>
      <c r="C7" s="7">
        <v>38</v>
      </c>
      <c r="D7" s="7">
        <v>8.6</v>
      </c>
      <c r="E7" s="7"/>
    </row>
    <row r="8" spans="2:5" ht="12">
      <c r="B8" s="7" t="s">
        <v>66</v>
      </c>
      <c r="C8" s="7">
        <v>440</v>
      </c>
      <c r="D8" s="7">
        <v>100</v>
      </c>
      <c r="E8" s="7">
        <v>402</v>
      </c>
    </row>
    <row r="23" spans="2:3" ht="12">
      <c r="B23" s="6" t="s">
        <v>111</v>
      </c>
      <c r="C23" s="6" t="s">
        <v>56</v>
      </c>
    </row>
    <row r="24" spans="1:5" ht="12">
      <c r="A24" s="6" t="s">
        <v>57</v>
      </c>
      <c r="B24" s="6" t="s">
        <v>58</v>
      </c>
      <c r="C24" s="6" t="s">
        <v>59</v>
      </c>
      <c r="D24" s="6" t="s">
        <v>60</v>
      </c>
      <c r="E24" s="6" t="s">
        <v>83</v>
      </c>
    </row>
    <row r="25" spans="1:5" ht="12">
      <c r="A25" s="6">
        <v>1</v>
      </c>
      <c r="B25" s="7" t="s">
        <v>12</v>
      </c>
      <c r="C25" s="7">
        <v>25</v>
      </c>
      <c r="D25" s="7">
        <v>5.7</v>
      </c>
      <c r="E25" s="7">
        <v>6.2</v>
      </c>
    </row>
    <row r="26" spans="1:5" ht="12">
      <c r="A26" s="6">
        <v>2</v>
      </c>
      <c r="B26" s="7" t="s">
        <v>13</v>
      </c>
      <c r="C26" s="7">
        <v>104</v>
      </c>
      <c r="D26" s="7">
        <v>23.6</v>
      </c>
      <c r="E26" s="7">
        <v>25.8</v>
      </c>
    </row>
    <row r="27" spans="1:5" ht="12">
      <c r="A27" s="6">
        <v>3</v>
      </c>
      <c r="B27" s="7" t="s">
        <v>14</v>
      </c>
      <c r="C27" s="7">
        <v>274</v>
      </c>
      <c r="D27" s="7">
        <v>62.3</v>
      </c>
      <c r="E27" s="7">
        <v>68</v>
      </c>
    </row>
    <row r="28" spans="2:5" ht="12">
      <c r="B28" s="7" t="s">
        <v>65</v>
      </c>
      <c r="C28" s="7">
        <v>37</v>
      </c>
      <c r="D28" s="7">
        <v>8.4</v>
      </c>
      <c r="E28" s="7"/>
    </row>
    <row r="29" spans="2:5" ht="12">
      <c r="B29" s="7" t="s">
        <v>66</v>
      </c>
      <c r="C29" s="7">
        <v>440</v>
      </c>
      <c r="D29" s="7">
        <v>100</v>
      </c>
      <c r="E29" s="7">
        <v>403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44"/>
  <sheetViews>
    <sheetView showGridLines="0" zoomScalePageLayoutView="0" workbookViewId="0" topLeftCell="C1">
      <selection activeCell="D10" sqref="D10"/>
    </sheetView>
  </sheetViews>
  <sheetFormatPr defaultColWidth="9.00390625" defaultRowHeight="13.5"/>
  <cols>
    <col min="1" max="16384" width="8.875" style="8" customWidth="1"/>
  </cols>
  <sheetData>
    <row r="2" spans="2:13" ht="12.75">
      <c r="B2" s="12" t="s">
        <v>31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10.5">
      <c r="B3" s="14" t="s">
        <v>32</v>
      </c>
      <c r="C3" s="15"/>
      <c r="D3" s="16" t="s">
        <v>31</v>
      </c>
      <c r="E3" s="17"/>
      <c r="F3" s="17"/>
      <c r="G3" s="17"/>
      <c r="H3" s="17"/>
      <c r="I3" s="17"/>
      <c r="J3" s="17"/>
      <c r="K3" s="17"/>
      <c r="L3" s="17"/>
      <c r="M3" s="18"/>
    </row>
    <row r="4" spans="2:13" ht="10.5">
      <c r="B4" s="19"/>
      <c r="C4" s="20"/>
      <c r="D4" s="21"/>
      <c r="E4" s="22" t="s">
        <v>33</v>
      </c>
      <c r="F4" s="23"/>
      <c r="G4" s="23"/>
      <c r="H4" s="23"/>
      <c r="I4" s="24" t="s">
        <v>34</v>
      </c>
      <c r="J4" s="25"/>
      <c r="K4" s="25"/>
      <c r="L4" s="25"/>
      <c r="M4" s="26"/>
    </row>
    <row r="5" spans="2:13" ht="10.5">
      <c r="B5" s="27"/>
      <c r="C5" s="28"/>
      <c r="D5" s="29"/>
      <c r="E5" s="30"/>
      <c r="F5" s="31" t="s">
        <v>35</v>
      </c>
      <c r="G5" s="32" t="s">
        <v>36</v>
      </c>
      <c r="H5" s="33" t="s">
        <v>37</v>
      </c>
      <c r="I5" s="34"/>
      <c r="J5" s="35" t="s">
        <v>38</v>
      </c>
      <c r="K5" s="36" t="s">
        <v>39</v>
      </c>
      <c r="L5" s="37" t="s">
        <v>40</v>
      </c>
      <c r="M5" s="38" t="s">
        <v>41</v>
      </c>
    </row>
    <row r="6" spans="2:13" ht="10.5">
      <c r="B6" s="39" t="s">
        <v>43</v>
      </c>
      <c r="C6" s="40" t="s">
        <v>44</v>
      </c>
      <c r="D6" s="41">
        <f aca="true" t="shared" si="0" ref="D6:D17">E6+I6</f>
        <v>-54.5</v>
      </c>
      <c r="E6" s="42">
        <f aca="true" t="shared" si="1" ref="E6:E17">F6+G6+H6</f>
        <v>-17.299999999999997</v>
      </c>
      <c r="F6" s="43">
        <v>-4.7</v>
      </c>
      <c r="G6" s="44">
        <v>-4</v>
      </c>
      <c r="H6" s="45">
        <v>-8.6</v>
      </c>
      <c r="I6" s="46">
        <f aca="true" t="shared" si="2" ref="I6:I17">J6+K6+L6+M6</f>
        <v>-37.2</v>
      </c>
      <c r="J6" s="43">
        <v>-6.8</v>
      </c>
      <c r="K6" s="44">
        <v>-9</v>
      </c>
      <c r="L6" s="45">
        <v>-8.5</v>
      </c>
      <c r="M6" s="44">
        <v>-12.9</v>
      </c>
    </row>
    <row r="7" spans="2:13" ht="10.5">
      <c r="B7" s="39"/>
      <c r="C7" s="40" t="s">
        <v>45</v>
      </c>
      <c r="D7" s="41">
        <f t="shared" si="0"/>
        <v>-65</v>
      </c>
      <c r="E7" s="42">
        <f t="shared" si="1"/>
        <v>-25.9</v>
      </c>
      <c r="F7" s="43">
        <v>-5.6</v>
      </c>
      <c r="G7" s="44">
        <v>-3.9</v>
      </c>
      <c r="H7" s="45">
        <v>-16.4</v>
      </c>
      <c r="I7" s="46">
        <f t="shared" si="2"/>
        <v>-39.099999999999994</v>
      </c>
      <c r="J7" s="43">
        <v>-6.8</v>
      </c>
      <c r="K7" s="44">
        <v>-9.9</v>
      </c>
      <c r="L7" s="45">
        <v>-9.6</v>
      </c>
      <c r="M7" s="44">
        <v>-12.8</v>
      </c>
    </row>
    <row r="8" spans="2:13" ht="10.5">
      <c r="B8" s="39"/>
      <c r="C8" s="40" t="s">
        <v>42</v>
      </c>
      <c r="D8" s="41">
        <f t="shared" si="0"/>
        <v>-77.00999999999999</v>
      </c>
      <c r="E8" s="42">
        <f t="shared" si="1"/>
        <v>-34.5</v>
      </c>
      <c r="F8" s="43">
        <v>-8.8</v>
      </c>
      <c r="G8" s="44">
        <v>-9.1</v>
      </c>
      <c r="H8" s="45">
        <v>-16.6</v>
      </c>
      <c r="I8" s="46">
        <f t="shared" si="2"/>
        <v>-42.51</v>
      </c>
      <c r="J8" s="43">
        <v>-8.67</v>
      </c>
      <c r="K8" s="44">
        <v>-9.34</v>
      </c>
      <c r="L8" s="45">
        <v>-10.56</v>
      </c>
      <c r="M8" s="44">
        <v>-13.94</v>
      </c>
    </row>
    <row r="9" spans="2:13" ht="10.5">
      <c r="B9" s="39"/>
      <c r="C9" s="40" t="s">
        <v>16</v>
      </c>
      <c r="D9" s="41">
        <f t="shared" si="0"/>
        <v>-104.7</v>
      </c>
      <c r="E9" s="42">
        <f t="shared" si="1"/>
        <v>-55.5</v>
      </c>
      <c r="F9" s="43">
        <v>-15.2</v>
      </c>
      <c r="G9" s="44">
        <v>-12.1</v>
      </c>
      <c r="H9" s="45">
        <v>-28.2</v>
      </c>
      <c r="I9" s="46">
        <f t="shared" si="2"/>
        <v>-49.2</v>
      </c>
      <c r="J9" s="43">
        <v>-10.3</v>
      </c>
      <c r="K9" s="44">
        <v>-11.4</v>
      </c>
      <c r="L9" s="45">
        <v>-11.7</v>
      </c>
      <c r="M9" s="44">
        <v>-15.8</v>
      </c>
    </row>
    <row r="10" spans="2:13" ht="10.5">
      <c r="B10" s="39" t="s">
        <v>46</v>
      </c>
      <c r="C10" s="40" t="s">
        <v>44</v>
      </c>
      <c r="D10" s="41">
        <f t="shared" si="0"/>
        <v>-107.3</v>
      </c>
      <c r="E10" s="42">
        <f t="shared" si="1"/>
        <v>-57.9</v>
      </c>
      <c r="F10" s="43">
        <v>-16.2</v>
      </c>
      <c r="G10" s="44">
        <v>-13.3</v>
      </c>
      <c r="H10" s="45">
        <v>-28.4</v>
      </c>
      <c r="I10" s="46">
        <f t="shared" si="2"/>
        <v>-49.4</v>
      </c>
      <c r="J10" s="43">
        <v>-9.9</v>
      </c>
      <c r="K10" s="44">
        <v>-11.3</v>
      </c>
      <c r="L10" s="45">
        <v>-12.3</v>
      </c>
      <c r="M10" s="44">
        <v>-15.9</v>
      </c>
    </row>
    <row r="11" spans="2:13" ht="10.5">
      <c r="B11" s="39"/>
      <c r="C11" s="40" t="s">
        <v>45</v>
      </c>
      <c r="D11" s="41">
        <f t="shared" si="0"/>
        <v>-125.3</v>
      </c>
      <c r="E11" s="42">
        <f t="shared" si="1"/>
        <v>-69.5</v>
      </c>
      <c r="F11" s="43">
        <v>-20.8</v>
      </c>
      <c r="G11" s="44">
        <v>-16.7</v>
      </c>
      <c r="H11" s="45">
        <v>-32</v>
      </c>
      <c r="I11" s="46">
        <f t="shared" si="2"/>
        <v>-55.8</v>
      </c>
      <c r="J11" s="43">
        <v>-10.6</v>
      </c>
      <c r="K11" s="44">
        <v>-13.3</v>
      </c>
      <c r="L11" s="45">
        <v>-13.7</v>
      </c>
      <c r="M11" s="44">
        <v>-18.2</v>
      </c>
    </row>
    <row r="12" spans="2:13" ht="10.5">
      <c r="B12" s="39"/>
      <c r="C12" s="40" t="s">
        <v>42</v>
      </c>
      <c r="D12" s="41">
        <f t="shared" si="0"/>
        <v>-128</v>
      </c>
      <c r="E12" s="42">
        <f t="shared" si="1"/>
        <v>-73.1</v>
      </c>
      <c r="F12" s="43">
        <v>-22.1</v>
      </c>
      <c r="G12" s="44">
        <v>-19.4</v>
      </c>
      <c r="H12" s="45">
        <v>-31.6</v>
      </c>
      <c r="I12" s="46">
        <f t="shared" si="2"/>
        <v>-54.9</v>
      </c>
      <c r="J12" s="43">
        <v>-10.1</v>
      </c>
      <c r="K12" s="44">
        <v>-13.2</v>
      </c>
      <c r="L12" s="45">
        <v>-14.1</v>
      </c>
      <c r="M12" s="44">
        <v>-17.5</v>
      </c>
    </row>
    <row r="13" spans="2:13" ht="10.5">
      <c r="B13" s="39"/>
      <c r="C13" s="40" t="s">
        <v>16</v>
      </c>
      <c r="D13" s="41">
        <f t="shared" si="0"/>
        <v>-139.2</v>
      </c>
      <c r="E13" s="42">
        <f t="shared" si="1"/>
        <v>-77.3</v>
      </c>
      <c r="F13" s="43">
        <v>-26</v>
      </c>
      <c r="G13" s="44">
        <v>-27.1</v>
      </c>
      <c r="H13" s="45">
        <v>-24.2</v>
      </c>
      <c r="I13" s="46">
        <f t="shared" si="2"/>
        <v>-61.900000000000006</v>
      </c>
      <c r="J13" s="43">
        <v>-11.9</v>
      </c>
      <c r="K13" s="44">
        <v>-15.4</v>
      </c>
      <c r="L13" s="45">
        <v>-15.9</v>
      </c>
      <c r="M13" s="44">
        <v>-18.7</v>
      </c>
    </row>
    <row r="14" spans="2:13" ht="10.5">
      <c r="B14" s="39" t="s">
        <v>53</v>
      </c>
      <c r="C14" s="40" t="s">
        <v>44</v>
      </c>
      <c r="D14" s="41">
        <f t="shared" si="0"/>
        <v>-143.6</v>
      </c>
      <c r="E14" s="42">
        <f t="shared" si="1"/>
        <v>-77.69999999999999</v>
      </c>
      <c r="F14" s="47">
        <v>-28.4</v>
      </c>
      <c r="G14" s="47">
        <v>-30.9</v>
      </c>
      <c r="H14" s="47">
        <v>-18.4</v>
      </c>
      <c r="I14" s="46">
        <f t="shared" si="2"/>
        <v>-65.9</v>
      </c>
      <c r="J14" s="47">
        <v>-14.4</v>
      </c>
      <c r="K14" s="47">
        <v>-16.3</v>
      </c>
      <c r="L14" s="47">
        <v>-16.1</v>
      </c>
      <c r="M14" s="48">
        <v>-19.1</v>
      </c>
    </row>
    <row r="15" spans="2:13" ht="10.5">
      <c r="B15" s="49"/>
      <c r="C15" s="40" t="s">
        <v>45</v>
      </c>
      <c r="D15" s="41">
        <f t="shared" si="0"/>
        <v>-125.1</v>
      </c>
      <c r="E15" s="42">
        <f t="shared" si="1"/>
        <v>-61.00000000000001</v>
      </c>
      <c r="F15" s="47">
        <v>-24.1</v>
      </c>
      <c r="G15" s="47">
        <v>-27.8</v>
      </c>
      <c r="H15" s="47">
        <v>-9.1</v>
      </c>
      <c r="I15" s="46">
        <f t="shared" si="2"/>
        <v>-64.1</v>
      </c>
      <c r="J15" s="47">
        <v>-14.2</v>
      </c>
      <c r="K15" s="47">
        <v>-16.5</v>
      </c>
      <c r="L15" s="47">
        <v>-15</v>
      </c>
      <c r="M15" s="48">
        <v>-18.4</v>
      </c>
    </row>
    <row r="16" spans="2:13" ht="10.5">
      <c r="B16" s="49"/>
      <c r="C16" s="40" t="s">
        <v>42</v>
      </c>
      <c r="D16" s="41">
        <f t="shared" si="0"/>
        <v>-126</v>
      </c>
      <c r="E16" s="42">
        <f t="shared" si="1"/>
        <v>-61.9</v>
      </c>
      <c r="F16" s="47">
        <v>-23.4</v>
      </c>
      <c r="G16" s="47">
        <v>-26.9</v>
      </c>
      <c r="H16" s="47">
        <v>-11.6</v>
      </c>
      <c r="I16" s="46">
        <f t="shared" si="2"/>
        <v>-64.1</v>
      </c>
      <c r="J16" s="47">
        <v>-14</v>
      </c>
      <c r="K16" s="47">
        <v>-15.6</v>
      </c>
      <c r="L16" s="47">
        <v>-15.6</v>
      </c>
      <c r="M16" s="48">
        <v>-18.9</v>
      </c>
    </row>
    <row r="17" spans="2:13" ht="10.5">
      <c r="B17" s="49"/>
      <c r="C17" s="40" t="s">
        <v>16</v>
      </c>
      <c r="D17" s="41">
        <f t="shared" si="0"/>
        <v>-107.1</v>
      </c>
      <c r="E17" s="42">
        <f t="shared" si="1"/>
        <v>-44.8</v>
      </c>
      <c r="F17" s="47">
        <v>-21.7</v>
      </c>
      <c r="G17" s="47">
        <v>-25.6</v>
      </c>
      <c r="H17" s="47">
        <v>2.5</v>
      </c>
      <c r="I17" s="46">
        <f t="shared" si="2"/>
        <v>-62.3</v>
      </c>
      <c r="J17" s="47">
        <v>-13.5</v>
      </c>
      <c r="K17" s="47">
        <v>-15.7</v>
      </c>
      <c r="L17" s="47">
        <v>-14.4</v>
      </c>
      <c r="M17" s="48">
        <v>-18.7</v>
      </c>
    </row>
    <row r="18" spans="2:13" ht="10.5">
      <c r="B18" s="39" t="s">
        <v>55</v>
      </c>
      <c r="C18" s="40" t="s">
        <v>44</v>
      </c>
      <c r="D18" s="41">
        <v>-99.2</v>
      </c>
      <c r="E18" s="42">
        <v>-40.5</v>
      </c>
      <c r="F18" s="47">
        <v>-16.7</v>
      </c>
      <c r="G18" s="47">
        <v>-21.7</v>
      </c>
      <c r="H18" s="47">
        <v>-2.1</v>
      </c>
      <c r="I18" s="46">
        <v>-58.7</v>
      </c>
      <c r="J18" s="47">
        <v>-12.4</v>
      </c>
      <c r="K18" s="47">
        <v>-14.6</v>
      </c>
      <c r="L18" s="47">
        <v>-14.4</v>
      </c>
      <c r="M18" s="47">
        <v>-17.3</v>
      </c>
    </row>
    <row r="19" spans="2:13" ht="10.5">
      <c r="B19" s="39"/>
      <c r="C19" s="40" t="s">
        <v>45</v>
      </c>
      <c r="D19" s="41">
        <v>-88.10000000000001</v>
      </c>
      <c r="E19" s="42">
        <v>-35.2</v>
      </c>
      <c r="F19" s="47">
        <v>-13.2</v>
      </c>
      <c r="G19" s="47">
        <v>-18.5</v>
      </c>
      <c r="H19" s="47">
        <v>-3.5</v>
      </c>
      <c r="I19" s="46">
        <v>-52.900000000000006</v>
      </c>
      <c r="J19" s="47">
        <v>-12.8</v>
      </c>
      <c r="K19" s="47">
        <v>-14.4</v>
      </c>
      <c r="L19" s="47">
        <v>-10.4</v>
      </c>
      <c r="M19" s="47">
        <v>-15.3</v>
      </c>
    </row>
    <row r="20" spans="2:13" ht="10.5">
      <c r="B20" s="50"/>
      <c r="C20" s="51" t="s">
        <v>30</v>
      </c>
      <c r="D20" s="52">
        <v>-83.69999999999999</v>
      </c>
      <c r="E20" s="53">
        <v>-30.4</v>
      </c>
      <c r="F20" s="54">
        <v>-9.7</v>
      </c>
      <c r="G20" s="54">
        <v>-14.5</v>
      </c>
      <c r="H20" s="54">
        <v>-6.2</v>
      </c>
      <c r="I20" s="55">
        <v>-53.3</v>
      </c>
      <c r="J20" s="54">
        <v>-12.1</v>
      </c>
      <c r="K20" s="54">
        <v>-13.8</v>
      </c>
      <c r="L20" s="54">
        <v>-12.2</v>
      </c>
      <c r="M20" s="54">
        <v>-15.2</v>
      </c>
    </row>
    <row r="21" spans="2:13" ht="10.5">
      <c r="B21" s="13"/>
      <c r="C21" s="13"/>
      <c r="D21" s="13"/>
      <c r="E21" s="13"/>
      <c r="F21" s="56"/>
      <c r="G21" s="13"/>
      <c r="H21" s="13"/>
      <c r="I21" s="13"/>
      <c r="J21" s="13"/>
      <c r="K21" s="13"/>
      <c r="L21" s="13"/>
      <c r="M21" s="13"/>
    </row>
    <row r="22" spans="2:13" ht="10.5">
      <c r="B22" s="57" t="s">
        <v>47</v>
      </c>
      <c r="C22" s="13"/>
      <c r="D22" s="13"/>
      <c r="E22" s="13"/>
      <c r="F22" s="56"/>
      <c r="G22" s="13"/>
      <c r="H22" s="13"/>
      <c r="I22" s="13"/>
      <c r="J22" s="13"/>
      <c r="K22" s="13"/>
      <c r="L22" s="13"/>
      <c r="M22" s="13"/>
    </row>
    <row r="23" spans="2:13" ht="10.5">
      <c r="B23" s="14" t="s">
        <v>32</v>
      </c>
      <c r="C23" s="15"/>
      <c r="D23" s="16" t="s">
        <v>31</v>
      </c>
      <c r="E23" s="17"/>
      <c r="F23" s="17"/>
      <c r="G23" s="17"/>
      <c r="H23" s="17"/>
      <c r="I23" s="17"/>
      <c r="J23" s="17"/>
      <c r="K23" s="17"/>
      <c r="L23" s="17"/>
      <c r="M23" s="18"/>
    </row>
    <row r="24" spans="2:13" ht="10.5">
      <c r="B24" s="19"/>
      <c r="C24" s="20"/>
      <c r="D24" s="21"/>
      <c r="E24" s="22" t="s">
        <v>33</v>
      </c>
      <c r="F24" s="23"/>
      <c r="G24" s="23"/>
      <c r="H24" s="23"/>
      <c r="I24" s="24" t="s">
        <v>34</v>
      </c>
      <c r="J24" s="25"/>
      <c r="K24" s="25"/>
      <c r="L24" s="25"/>
      <c r="M24" s="26"/>
    </row>
    <row r="25" spans="2:13" ht="10.5">
      <c r="B25" s="27"/>
      <c r="C25" s="28"/>
      <c r="D25" s="29"/>
      <c r="E25" s="30"/>
      <c r="F25" s="35" t="s">
        <v>35</v>
      </c>
      <c r="G25" s="36" t="s">
        <v>36</v>
      </c>
      <c r="H25" s="37" t="s">
        <v>37</v>
      </c>
      <c r="I25" s="34"/>
      <c r="J25" s="35" t="s">
        <v>38</v>
      </c>
      <c r="K25" s="36" t="s">
        <v>39</v>
      </c>
      <c r="L25" s="37" t="s">
        <v>40</v>
      </c>
      <c r="M25" s="38" t="s">
        <v>41</v>
      </c>
    </row>
    <row r="26" spans="2:13" ht="10.5">
      <c r="B26" s="39" t="s">
        <v>53</v>
      </c>
      <c r="C26" s="40" t="s">
        <v>44</v>
      </c>
      <c r="D26" s="41">
        <f>D14-D13</f>
        <v>-4.400000000000006</v>
      </c>
      <c r="E26" s="42">
        <f aca="true" t="shared" si="3" ref="E26:M27">E14-E13</f>
        <v>-0.3999999999999915</v>
      </c>
      <c r="F26" s="43">
        <f t="shared" si="3"/>
        <v>-2.3999999999999986</v>
      </c>
      <c r="G26" s="43">
        <f t="shared" si="3"/>
        <v>-3.799999999999997</v>
      </c>
      <c r="H26" s="43">
        <f t="shared" si="3"/>
        <v>5.800000000000001</v>
      </c>
      <c r="I26" s="46">
        <f t="shared" si="3"/>
        <v>-4</v>
      </c>
      <c r="J26" s="43">
        <f t="shared" si="3"/>
        <v>-2.5</v>
      </c>
      <c r="K26" s="43">
        <f t="shared" si="3"/>
        <v>-0.9000000000000004</v>
      </c>
      <c r="L26" s="43">
        <f t="shared" si="3"/>
        <v>-0.20000000000000107</v>
      </c>
      <c r="M26" s="44">
        <f t="shared" si="3"/>
        <v>-0.40000000000000213</v>
      </c>
    </row>
    <row r="27" spans="2:13" ht="10.5">
      <c r="B27" s="49"/>
      <c r="C27" s="40" t="s">
        <v>45</v>
      </c>
      <c r="D27" s="41">
        <f>D15-D14</f>
        <v>18.5</v>
      </c>
      <c r="E27" s="42">
        <f>E15-E14</f>
        <v>16.69999999999998</v>
      </c>
      <c r="F27" s="43">
        <f>F15-F14</f>
        <v>4.299999999999997</v>
      </c>
      <c r="G27" s="43">
        <f t="shared" si="3"/>
        <v>3.099999999999998</v>
      </c>
      <c r="H27" s="43">
        <f t="shared" si="3"/>
        <v>9.299999999999999</v>
      </c>
      <c r="I27" s="46">
        <f t="shared" si="3"/>
        <v>1.8000000000000114</v>
      </c>
      <c r="J27" s="43">
        <f t="shared" si="3"/>
        <v>0.20000000000000107</v>
      </c>
      <c r="K27" s="43">
        <f t="shared" si="3"/>
        <v>-0.1999999999999993</v>
      </c>
      <c r="L27" s="43">
        <f t="shared" si="3"/>
        <v>1.1000000000000014</v>
      </c>
      <c r="M27" s="44">
        <f t="shared" si="3"/>
        <v>0.7000000000000028</v>
      </c>
    </row>
    <row r="28" spans="2:13" ht="10.5">
      <c r="B28" s="49"/>
      <c r="C28" s="40" t="s">
        <v>42</v>
      </c>
      <c r="D28" s="41">
        <f aca="true" t="shared" si="4" ref="D28:M32">D16-D15</f>
        <v>-0.9000000000000057</v>
      </c>
      <c r="E28" s="42">
        <f t="shared" si="4"/>
        <v>-0.8999999999999915</v>
      </c>
      <c r="F28" s="43">
        <f t="shared" si="4"/>
        <v>0.7000000000000028</v>
      </c>
      <c r="G28" s="43">
        <f t="shared" si="4"/>
        <v>0.9000000000000021</v>
      </c>
      <c r="H28" s="43">
        <f t="shared" si="4"/>
        <v>-2.5</v>
      </c>
      <c r="I28" s="46">
        <f t="shared" si="4"/>
        <v>0</v>
      </c>
      <c r="J28" s="43">
        <f t="shared" si="4"/>
        <v>0.1999999999999993</v>
      </c>
      <c r="K28" s="43">
        <f t="shared" si="4"/>
        <v>0.9000000000000004</v>
      </c>
      <c r="L28" s="43">
        <f t="shared" si="4"/>
        <v>-0.5999999999999996</v>
      </c>
      <c r="M28" s="44">
        <f t="shared" si="4"/>
        <v>-0.5</v>
      </c>
    </row>
    <row r="29" spans="2:13" ht="10.5">
      <c r="B29" s="49"/>
      <c r="C29" s="40" t="s">
        <v>16</v>
      </c>
      <c r="D29" s="41">
        <f t="shared" si="4"/>
        <v>18.900000000000006</v>
      </c>
      <c r="E29" s="42">
        <f t="shared" si="4"/>
        <v>17.1</v>
      </c>
      <c r="F29" s="43">
        <f t="shared" si="4"/>
        <v>1.6999999999999993</v>
      </c>
      <c r="G29" s="43">
        <f t="shared" si="4"/>
        <v>1.2999999999999972</v>
      </c>
      <c r="H29" s="43">
        <f t="shared" si="4"/>
        <v>14.1</v>
      </c>
      <c r="I29" s="46">
        <f t="shared" si="4"/>
        <v>1.7999999999999972</v>
      </c>
      <c r="J29" s="43">
        <f t="shared" si="4"/>
        <v>0.5</v>
      </c>
      <c r="K29" s="43">
        <f t="shared" si="4"/>
        <v>-0.09999999999999964</v>
      </c>
      <c r="L29" s="43">
        <f t="shared" si="4"/>
        <v>1.1999999999999993</v>
      </c>
      <c r="M29" s="44">
        <f t="shared" si="4"/>
        <v>0.1999999999999993</v>
      </c>
    </row>
    <row r="30" spans="2:13" ht="10.5">
      <c r="B30" s="39" t="s">
        <v>55</v>
      </c>
      <c r="C30" s="40" t="s">
        <v>44</v>
      </c>
      <c r="D30" s="41">
        <f t="shared" si="4"/>
        <v>7.8999999999999915</v>
      </c>
      <c r="E30" s="42">
        <f t="shared" si="4"/>
        <v>4.299999999999997</v>
      </c>
      <c r="F30" s="43">
        <f t="shared" si="4"/>
        <v>5</v>
      </c>
      <c r="G30" s="43">
        <f t="shared" si="4"/>
        <v>3.900000000000002</v>
      </c>
      <c r="H30" s="43">
        <f t="shared" si="4"/>
        <v>-4.6</v>
      </c>
      <c r="I30" s="46">
        <f t="shared" si="4"/>
        <v>3.5999999999999943</v>
      </c>
      <c r="J30" s="43">
        <f t="shared" si="4"/>
        <v>1.0999999999999996</v>
      </c>
      <c r="K30" s="43">
        <f t="shared" si="4"/>
        <v>1.0999999999999996</v>
      </c>
      <c r="L30" s="43">
        <f t="shared" si="4"/>
        <v>0</v>
      </c>
      <c r="M30" s="44">
        <f t="shared" si="4"/>
        <v>1.3999999999999986</v>
      </c>
    </row>
    <row r="31" spans="2:13" ht="10.5">
      <c r="B31" s="39"/>
      <c r="C31" s="40" t="s">
        <v>45</v>
      </c>
      <c r="D31" s="41">
        <f t="shared" si="4"/>
        <v>11.099999999999994</v>
      </c>
      <c r="E31" s="42">
        <f t="shared" si="4"/>
        <v>5.299999999999997</v>
      </c>
      <c r="F31" s="43">
        <f t="shared" si="4"/>
        <v>3.5</v>
      </c>
      <c r="G31" s="43">
        <f t="shared" si="4"/>
        <v>3.1999999999999993</v>
      </c>
      <c r="H31" s="43">
        <f t="shared" si="4"/>
        <v>-1.4</v>
      </c>
      <c r="I31" s="46">
        <f t="shared" si="4"/>
        <v>5.799999999999997</v>
      </c>
      <c r="J31" s="43">
        <f t="shared" si="4"/>
        <v>-0.40000000000000036</v>
      </c>
      <c r="K31" s="43">
        <f t="shared" si="4"/>
        <v>0.1999999999999993</v>
      </c>
      <c r="L31" s="43">
        <f t="shared" si="4"/>
        <v>4</v>
      </c>
      <c r="M31" s="44">
        <f t="shared" si="4"/>
        <v>2</v>
      </c>
    </row>
    <row r="32" spans="2:13" ht="10.5">
      <c r="B32" s="50"/>
      <c r="C32" s="51" t="s">
        <v>30</v>
      </c>
      <c r="D32" s="52">
        <f t="shared" si="4"/>
        <v>4.40000000000002</v>
      </c>
      <c r="E32" s="53">
        <f t="shared" si="4"/>
        <v>4.800000000000004</v>
      </c>
      <c r="F32" s="58">
        <f t="shared" si="4"/>
        <v>3.5</v>
      </c>
      <c r="G32" s="58">
        <f t="shared" si="4"/>
        <v>4</v>
      </c>
      <c r="H32" s="58">
        <f t="shared" si="4"/>
        <v>-2.7</v>
      </c>
      <c r="I32" s="55">
        <f t="shared" si="4"/>
        <v>-0.3999999999999915</v>
      </c>
      <c r="J32" s="58">
        <f t="shared" si="4"/>
        <v>0.7000000000000011</v>
      </c>
      <c r="K32" s="58">
        <f t="shared" si="4"/>
        <v>0.5999999999999996</v>
      </c>
      <c r="L32" s="58">
        <f t="shared" si="4"/>
        <v>-1.799999999999999</v>
      </c>
      <c r="M32" s="59">
        <f t="shared" si="4"/>
        <v>0.10000000000000142</v>
      </c>
    </row>
    <row r="33" spans="2:13" ht="10.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3" ht="10.5">
      <c r="B34" s="57" t="s">
        <v>48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ht="10.5">
      <c r="B35" s="14" t="s">
        <v>32</v>
      </c>
      <c r="C35" s="15"/>
      <c r="D35" s="16" t="s">
        <v>31</v>
      </c>
      <c r="E35" s="17"/>
      <c r="F35" s="17"/>
      <c r="G35" s="17"/>
      <c r="H35" s="17"/>
      <c r="I35" s="17"/>
      <c r="J35" s="17"/>
      <c r="K35" s="17"/>
      <c r="L35" s="17"/>
      <c r="M35" s="18"/>
    </row>
    <row r="36" spans="2:13" ht="10.5">
      <c r="B36" s="19"/>
      <c r="C36" s="20"/>
      <c r="D36" s="21"/>
      <c r="E36" s="22" t="s">
        <v>33</v>
      </c>
      <c r="F36" s="23"/>
      <c r="G36" s="23"/>
      <c r="H36" s="23"/>
      <c r="I36" s="24" t="s">
        <v>34</v>
      </c>
      <c r="J36" s="25"/>
      <c r="K36" s="25"/>
      <c r="L36" s="25"/>
      <c r="M36" s="26"/>
    </row>
    <row r="37" spans="2:13" ht="10.5">
      <c r="B37" s="27"/>
      <c r="C37" s="28"/>
      <c r="D37" s="29"/>
      <c r="E37" s="30"/>
      <c r="F37" s="35" t="s">
        <v>35</v>
      </c>
      <c r="G37" s="36" t="s">
        <v>36</v>
      </c>
      <c r="H37" s="37" t="s">
        <v>37</v>
      </c>
      <c r="I37" s="34"/>
      <c r="J37" s="35" t="s">
        <v>38</v>
      </c>
      <c r="K37" s="36" t="s">
        <v>39</v>
      </c>
      <c r="L37" s="37" t="s">
        <v>40</v>
      </c>
      <c r="M37" s="38" t="s">
        <v>41</v>
      </c>
    </row>
    <row r="38" spans="2:13" ht="10.5">
      <c r="B38" s="39" t="s">
        <v>53</v>
      </c>
      <c r="C38" s="40" t="s">
        <v>44</v>
      </c>
      <c r="D38" s="41">
        <f aca="true" t="shared" si="5" ref="D38:M44">D14-D10</f>
        <v>-36.3</v>
      </c>
      <c r="E38" s="42">
        <f t="shared" si="5"/>
        <v>-19.79999999999999</v>
      </c>
      <c r="F38" s="43">
        <f t="shared" si="5"/>
        <v>-12.2</v>
      </c>
      <c r="G38" s="44">
        <f t="shared" si="5"/>
        <v>-17.599999999999998</v>
      </c>
      <c r="H38" s="45">
        <f t="shared" si="5"/>
        <v>10</v>
      </c>
      <c r="I38" s="46">
        <f t="shared" si="5"/>
        <v>-16.500000000000007</v>
      </c>
      <c r="J38" s="43">
        <f t="shared" si="5"/>
        <v>-4.5</v>
      </c>
      <c r="K38" s="44">
        <f t="shared" si="5"/>
        <v>-5</v>
      </c>
      <c r="L38" s="45">
        <f t="shared" si="5"/>
        <v>-3.8000000000000007</v>
      </c>
      <c r="M38" s="44">
        <f t="shared" si="5"/>
        <v>-3.200000000000001</v>
      </c>
    </row>
    <row r="39" spans="2:13" ht="10.5">
      <c r="B39" s="49"/>
      <c r="C39" s="40" t="s">
        <v>45</v>
      </c>
      <c r="D39" s="41">
        <f t="shared" si="5"/>
        <v>0.20000000000000284</v>
      </c>
      <c r="E39" s="42">
        <f t="shared" si="5"/>
        <v>8.499999999999993</v>
      </c>
      <c r="F39" s="43">
        <f t="shared" si="5"/>
        <v>-3.3000000000000007</v>
      </c>
      <c r="G39" s="43">
        <f t="shared" si="5"/>
        <v>-11.100000000000001</v>
      </c>
      <c r="H39" s="43">
        <f t="shared" si="5"/>
        <v>22.9</v>
      </c>
      <c r="I39" s="46">
        <f t="shared" si="5"/>
        <v>-8.299999999999997</v>
      </c>
      <c r="J39" s="43">
        <f t="shared" si="5"/>
        <v>-3.5999999999999996</v>
      </c>
      <c r="K39" s="43">
        <f t="shared" si="5"/>
        <v>-3.1999999999999993</v>
      </c>
      <c r="L39" s="43">
        <f t="shared" si="5"/>
        <v>-1.3000000000000007</v>
      </c>
      <c r="M39" s="44">
        <f t="shared" si="5"/>
        <v>-0.1999999999999993</v>
      </c>
    </row>
    <row r="40" spans="2:13" ht="10.5">
      <c r="B40" s="49"/>
      <c r="C40" s="40" t="s">
        <v>42</v>
      </c>
      <c r="D40" s="41">
        <f t="shared" si="5"/>
        <v>2</v>
      </c>
      <c r="E40" s="42">
        <f t="shared" si="5"/>
        <v>11.199999999999996</v>
      </c>
      <c r="F40" s="43">
        <f t="shared" si="5"/>
        <v>-1.2999999999999972</v>
      </c>
      <c r="G40" s="43">
        <f t="shared" si="5"/>
        <v>-7.5</v>
      </c>
      <c r="H40" s="43">
        <f t="shared" si="5"/>
        <v>20</v>
      </c>
      <c r="I40" s="46">
        <f t="shared" si="5"/>
        <v>-9.199999999999996</v>
      </c>
      <c r="J40" s="43">
        <f t="shared" si="5"/>
        <v>-3.9000000000000004</v>
      </c>
      <c r="K40" s="43">
        <f t="shared" si="5"/>
        <v>-2.4000000000000004</v>
      </c>
      <c r="L40" s="43">
        <f t="shared" si="5"/>
        <v>-1.5</v>
      </c>
      <c r="M40" s="44">
        <f t="shared" si="5"/>
        <v>-1.3999999999999986</v>
      </c>
    </row>
    <row r="41" spans="2:13" ht="10.5">
      <c r="B41" s="49"/>
      <c r="C41" s="40" t="s">
        <v>16</v>
      </c>
      <c r="D41" s="41">
        <f t="shared" si="5"/>
        <v>32.099999999999994</v>
      </c>
      <c r="E41" s="42">
        <f t="shared" si="5"/>
        <v>32.5</v>
      </c>
      <c r="F41" s="43">
        <f t="shared" si="5"/>
        <v>4.300000000000001</v>
      </c>
      <c r="G41" s="43">
        <f t="shared" si="5"/>
        <v>1.5</v>
      </c>
      <c r="H41" s="43">
        <f t="shared" si="5"/>
        <v>26.7</v>
      </c>
      <c r="I41" s="46">
        <f t="shared" si="5"/>
        <v>-0.3999999999999915</v>
      </c>
      <c r="J41" s="43">
        <f t="shared" si="5"/>
        <v>-1.5999999999999996</v>
      </c>
      <c r="K41" s="43">
        <f t="shared" si="5"/>
        <v>-0.29999999999999893</v>
      </c>
      <c r="L41" s="43">
        <f t="shared" si="5"/>
        <v>1.5</v>
      </c>
      <c r="M41" s="44">
        <f t="shared" si="5"/>
        <v>0</v>
      </c>
    </row>
    <row r="42" spans="2:13" ht="10.5">
      <c r="B42" s="39" t="s">
        <v>55</v>
      </c>
      <c r="C42" s="40" t="s">
        <v>44</v>
      </c>
      <c r="D42" s="41">
        <f t="shared" si="5"/>
        <v>44.39999999999999</v>
      </c>
      <c r="E42" s="42">
        <f t="shared" si="5"/>
        <v>37.19999999999999</v>
      </c>
      <c r="F42" s="43">
        <f t="shared" si="5"/>
        <v>11.7</v>
      </c>
      <c r="G42" s="43">
        <f t="shared" si="5"/>
        <v>9.2</v>
      </c>
      <c r="H42" s="43">
        <f t="shared" si="5"/>
        <v>16.299999999999997</v>
      </c>
      <c r="I42" s="46">
        <f t="shared" si="5"/>
        <v>7.200000000000003</v>
      </c>
      <c r="J42" s="43">
        <f t="shared" si="5"/>
        <v>2</v>
      </c>
      <c r="K42" s="43">
        <f t="shared" si="5"/>
        <v>1.700000000000001</v>
      </c>
      <c r="L42" s="43">
        <f t="shared" si="5"/>
        <v>1.700000000000001</v>
      </c>
      <c r="M42" s="44">
        <f t="shared" si="5"/>
        <v>1.8000000000000007</v>
      </c>
    </row>
    <row r="43" spans="2:13" ht="10.5">
      <c r="B43" s="39"/>
      <c r="C43" s="40" t="s">
        <v>45</v>
      </c>
      <c r="D43" s="41">
        <f t="shared" si="5"/>
        <v>36.999999999999986</v>
      </c>
      <c r="E43" s="42">
        <f t="shared" si="5"/>
        <v>25.800000000000004</v>
      </c>
      <c r="F43" s="43">
        <f t="shared" si="5"/>
        <v>10.900000000000002</v>
      </c>
      <c r="G43" s="43">
        <f t="shared" si="5"/>
        <v>9.3</v>
      </c>
      <c r="H43" s="43">
        <f t="shared" si="5"/>
        <v>5.6</v>
      </c>
      <c r="I43" s="46">
        <f t="shared" si="5"/>
        <v>11.199999999999989</v>
      </c>
      <c r="J43" s="43">
        <f t="shared" si="5"/>
        <v>1.3999999999999986</v>
      </c>
      <c r="K43" s="43">
        <f t="shared" si="5"/>
        <v>2.0999999999999996</v>
      </c>
      <c r="L43" s="43">
        <f t="shared" si="5"/>
        <v>4.6</v>
      </c>
      <c r="M43" s="44">
        <f t="shared" si="5"/>
        <v>3.099999999999998</v>
      </c>
    </row>
    <row r="44" spans="2:13" ht="10.5">
      <c r="B44" s="50"/>
      <c r="C44" s="51" t="s">
        <v>30</v>
      </c>
      <c r="D44" s="52">
        <f t="shared" si="5"/>
        <v>42.30000000000001</v>
      </c>
      <c r="E44" s="53">
        <f t="shared" si="5"/>
        <v>31.5</v>
      </c>
      <c r="F44" s="58">
        <f t="shared" si="5"/>
        <v>13.7</v>
      </c>
      <c r="G44" s="58">
        <f t="shared" si="5"/>
        <v>12.399999999999999</v>
      </c>
      <c r="H44" s="58">
        <f t="shared" si="5"/>
        <v>5.3999999999999995</v>
      </c>
      <c r="I44" s="55">
        <f t="shared" si="5"/>
        <v>10.799999999999997</v>
      </c>
      <c r="J44" s="58">
        <f t="shared" si="5"/>
        <v>1.9000000000000004</v>
      </c>
      <c r="K44" s="58">
        <f t="shared" si="5"/>
        <v>1.799999999999999</v>
      </c>
      <c r="L44" s="58">
        <f t="shared" si="5"/>
        <v>3.4000000000000004</v>
      </c>
      <c r="M44" s="59">
        <f t="shared" si="5"/>
        <v>3.6999999999999993</v>
      </c>
    </row>
  </sheetData>
  <sheetProtection/>
  <mergeCells count="3">
    <mergeCell ref="B3:C5"/>
    <mergeCell ref="B23:C25"/>
    <mergeCell ref="B35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="90" zoomScaleNormal="90" zoomScalePageLayoutView="0" workbookViewId="0" topLeftCell="I1">
      <selection activeCell="D23" sqref="D23"/>
    </sheetView>
  </sheetViews>
  <sheetFormatPr defaultColWidth="9.00390625" defaultRowHeight="13.5"/>
  <cols>
    <col min="1" max="3" width="8.875" style="6" customWidth="1"/>
    <col min="4" max="4" width="26.00390625" style="6" customWidth="1"/>
    <col min="5" max="11" width="13.375" style="6" customWidth="1"/>
    <col min="12" max="16384" width="8.875" style="6" customWidth="1"/>
  </cols>
  <sheetData>
    <row r="2" spans="2:11" ht="12">
      <c r="B2" s="9" t="s">
        <v>112</v>
      </c>
      <c r="E2" s="13"/>
      <c r="F2" s="13"/>
      <c r="G2" s="57"/>
      <c r="H2" s="13"/>
      <c r="I2" s="13"/>
      <c r="J2" s="13"/>
      <c r="K2" s="13"/>
    </row>
    <row r="3" spans="5:11" ht="12">
      <c r="E3" s="13"/>
      <c r="F3" s="13"/>
      <c r="G3" s="57"/>
      <c r="H3" s="13"/>
      <c r="I3" s="13"/>
      <c r="J3" s="13"/>
      <c r="K3" s="60" t="s">
        <v>113</v>
      </c>
    </row>
    <row r="4" spans="2:11" ht="12">
      <c r="B4" s="61"/>
      <c r="C4" s="61"/>
      <c r="D4" s="61"/>
      <c r="E4" s="62" t="s">
        <v>114</v>
      </c>
      <c r="F4" s="63" t="s">
        <v>115</v>
      </c>
      <c r="G4" s="64" t="s">
        <v>116</v>
      </c>
      <c r="H4" s="65"/>
      <c r="I4" s="65"/>
      <c r="J4" s="66"/>
      <c r="K4" s="67"/>
    </row>
    <row r="5" spans="2:11" ht="12">
      <c r="B5" s="68"/>
      <c r="C5" s="68"/>
      <c r="D5" s="68"/>
      <c r="E5" s="69"/>
      <c r="F5" s="70"/>
      <c r="G5" s="71"/>
      <c r="H5" s="72" t="s">
        <v>117</v>
      </c>
      <c r="I5" s="73"/>
      <c r="J5" s="72" t="s">
        <v>118</v>
      </c>
      <c r="K5" s="74"/>
    </row>
    <row r="6" spans="2:11" ht="12">
      <c r="B6" s="75"/>
      <c r="C6" s="75"/>
      <c r="D6" s="75"/>
      <c r="E6" s="76"/>
      <c r="F6" s="77"/>
      <c r="G6" s="78"/>
      <c r="H6" s="79"/>
      <c r="I6" s="80" t="s">
        <v>119</v>
      </c>
      <c r="J6" s="79"/>
      <c r="K6" s="80" t="s">
        <v>119</v>
      </c>
    </row>
    <row r="7" spans="2:11" ht="12">
      <c r="B7" s="81" t="s">
        <v>120</v>
      </c>
      <c r="C7" s="82"/>
      <c r="D7" s="83" t="s">
        <v>121</v>
      </c>
      <c r="E7" s="84">
        <v>234245</v>
      </c>
      <c r="F7" s="84">
        <v>232154.92</v>
      </c>
      <c r="G7" s="85">
        <v>222041</v>
      </c>
      <c r="H7" s="86">
        <f>G7-F7</f>
        <v>-10113.920000000013</v>
      </c>
      <c r="I7" s="87">
        <f aca="true" t="shared" si="0" ref="I7:I18">(G7-F7)/F$18</f>
        <v>-0.19447994854336006</v>
      </c>
      <c r="J7" s="86">
        <f aca="true" t="shared" si="1" ref="J7:J34">G7-E7</f>
        <v>-12204</v>
      </c>
      <c r="K7" s="87">
        <f aca="true" t="shared" si="2" ref="K7:K18">(G7-E7)/E$18</f>
        <v>-0.3654877062681561</v>
      </c>
    </row>
    <row r="8" spans="2:11" ht="12">
      <c r="B8" s="81"/>
      <c r="C8" s="88"/>
      <c r="D8" s="89" t="s">
        <v>122</v>
      </c>
      <c r="E8" s="90">
        <v>6631</v>
      </c>
      <c r="F8" s="90">
        <v>6255.58</v>
      </c>
      <c r="G8" s="91">
        <v>16038</v>
      </c>
      <c r="H8" s="92">
        <f aca="true" t="shared" si="3" ref="H8:H23">G8-F8</f>
        <v>9782.42</v>
      </c>
      <c r="I8" s="93">
        <f t="shared" si="0"/>
        <v>0.18810555533655932</v>
      </c>
      <c r="J8" s="92">
        <f t="shared" si="1"/>
        <v>9407</v>
      </c>
      <c r="K8" s="93">
        <f t="shared" si="2"/>
        <v>0.281722619867629</v>
      </c>
    </row>
    <row r="9" spans="2:11" ht="12">
      <c r="B9" s="81"/>
      <c r="C9" s="94" t="s">
        <v>123</v>
      </c>
      <c r="D9" s="95"/>
      <c r="E9" s="96">
        <v>240876</v>
      </c>
      <c r="F9" s="96">
        <v>238410.5</v>
      </c>
      <c r="G9" s="97">
        <f>SUM(G7:G8)</f>
        <v>238079</v>
      </c>
      <c r="H9" s="98">
        <f t="shared" si="3"/>
        <v>-331.5</v>
      </c>
      <c r="I9" s="99">
        <f t="shared" si="0"/>
        <v>-0.006374393206800507</v>
      </c>
      <c r="J9" s="98">
        <f t="shared" si="1"/>
        <v>-2797</v>
      </c>
      <c r="K9" s="99">
        <f t="shared" si="2"/>
        <v>-0.08376508640052709</v>
      </c>
    </row>
    <row r="10" spans="2:11" ht="12">
      <c r="B10" s="81"/>
      <c r="C10" s="82"/>
      <c r="D10" s="83" t="s">
        <v>124</v>
      </c>
      <c r="E10" s="84">
        <v>108864</v>
      </c>
      <c r="F10" s="84">
        <v>108860.02</v>
      </c>
      <c r="G10" s="85">
        <v>117991</v>
      </c>
      <c r="H10" s="86">
        <f t="shared" si="3"/>
        <v>9130.979999999996</v>
      </c>
      <c r="I10" s="87">
        <f t="shared" si="0"/>
        <v>0.17557905545529795</v>
      </c>
      <c r="J10" s="86">
        <f t="shared" si="1"/>
        <v>9127</v>
      </c>
      <c r="K10" s="87">
        <f t="shared" si="2"/>
        <v>0.2733371267706867</v>
      </c>
    </row>
    <row r="11" spans="2:11" ht="12">
      <c r="B11" s="81"/>
      <c r="C11" s="88"/>
      <c r="D11" s="89" t="s">
        <v>125</v>
      </c>
      <c r="E11" s="90">
        <v>4688</v>
      </c>
      <c r="F11" s="90">
        <v>1865.12</v>
      </c>
      <c r="G11" s="91">
        <v>20995</v>
      </c>
      <c r="H11" s="92">
        <f t="shared" si="3"/>
        <v>19129.88</v>
      </c>
      <c r="I11" s="93">
        <f t="shared" si="0"/>
        <v>0.3678472914597553</v>
      </c>
      <c r="J11" s="92">
        <f t="shared" si="1"/>
        <v>16307</v>
      </c>
      <c r="K11" s="93">
        <f t="shared" si="2"/>
        <v>0.48836512832799256</v>
      </c>
    </row>
    <row r="12" spans="2:11" ht="12">
      <c r="B12" s="81"/>
      <c r="C12" s="94" t="s">
        <v>126</v>
      </c>
      <c r="D12" s="95"/>
      <c r="E12" s="96">
        <f>SUM(E10:E11)</f>
        <v>113552</v>
      </c>
      <c r="F12" s="96">
        <f>SUM(F10:F11)</f>
        <v>110725.14</v>
      </c>
      <c r="G12" s="97">
        <f>SUM(G10:G11)</f>
        <v>138986</v>
      </c>
      <c r="H12" s="98">
        <f t="shared" si="3"/>
        <v>28260.86</v>
      </c>
      <c r="I12" s="99">
        <f t="shared" si="0"/>
        <v>0.5434263469150533</v>
      </c>
      <c r="J12" s="98">
        <f t="shared" si="1"/>
        <v>25434</v>
      </c>
      <c r="K12" s="99">
        <f t="shared" si="2"/>
        <v>0.7617022550986793</v>
      </c>
    </row>
    <row r="13" spans="2:11" ht="12">
      <c r="B13" s="81"/>
      <c r="C13" s="82"/>
      <c r="D13" s="100" t="s">
        <v>139</v>
      </c>
      <c r="E13" s="84">
        <v>23654</v>
      </c>
      <c r="F13" s="84">
        <v>34643.67</v>
      </c>
      <c r="G13" s="101">
        <v>27119</v>
      </c>
      <c r="H13" s="86">
        <f t="shared" si="3"/>
        <v>-7524.669999999998</v>
      </c>
      <c r="I13" s="102">
        <f t="shared" si="0"/>
        <v>-0.14469141879763367</v>
      </c>
      <c r="J13" s="86">
        <f t="shared" si="1"/>
        <v>3465</v>
      </c>
      <c r="K13" s="87">
        <f t="shared" si="2"/>
        <v>0.10377047707466083</v>
      </c>
    </row>
    <row r="14" spans="2:11" ht="12">
      <c r="B14" s="81"/>
      <c r="C14" s="82"/>
      <c r="D14" s="103" t="s">
        <v>140</v>
      </c>
      <c r="E14" s="104"/>
      <c r="F14" s="104"/>
      <c r="G14" s="105">
        <v>10080</v>
      </c>
      <c r="H14" s="86">
        <f t="shared" si="3"/>
        <v>10080</v>
      </c>
      <c r="I14" s="102">
        <f t="shared" si="0"/>
        <v>0.19382770293981633</v>
      </c>
      <c r="J14" s="86">
        <f t="shared" si="1"/>
        <v>10080</v>
      </c>
      <c r="K14" s="87">
        <f t="shared" si="2"/>
        <v>0.3018777514899224</v>
      </c>
    </row>
    <row r="15" spans="2:11" ht="12">
      <c r="B15" s="81"/>
      <c r="C15" s="82"/>
      <c r="D15" s="106" t="s">
        <v>141</v>
      </c>
      <c r="E15" s="107">
        <v>1014</v>
      </c>
      <c r="F15" s="107">
        <v>2931.82</v>
      </c>
      <c r="G15" s="105">
        <v>4198</v>
      </c>
      <c r="H15" s="108">
        <f t="shared" si="3"/>
        <v>1266.1799999999998</v>
      </c>
      <c r="I15" s="109">
        <f t="shared" si="0"/>
        <v>0.024347297709160377</v>
      </c>
      <c r="J15" s="108">
        <f t="shared" si="1"/>
        <v>3184</v>
      </c>
      <c r="K15" s="109">
        <f t="shared" si="2"/>
        <v>0.09535503578808661</v>
      </c>
    </row>
    <row r="16" spans="2:11" ht="12">
      <c r="B16" s="81"/>
      <c r="C16" s="82"/>
      <c r="D16" s="110" t="s">
        <v>127</v>
      </c>
      <c r="E16" s="107">
        <v>45</v>
      </c>
      <c r="F16" s="107">
        <v>2615.91</v>
      </c>
      <c r="G16" s="105">
        <v>995</v>
      </c>
      <c r="H16" s="108">
        <f t="shared" si="3"/>
        <v>-1620.9099999999999</v>
      </c>
      <c r="I16" s="109">
        <f t="shared" si="0"/>
        <v>-0.031168379163906513</v>
      </c>
      <c r="J16" s="108">
        <f t="shared" si="1"/>
        <v>950</v>
      </c>
      <c r="K16" s="109">
        <f t="shared" si="2"/>
        <v>0.028450780150339913</v>
      </c>
    </row>
    <row r="17" spans="2:11" ht="12">
      <c r="B17" s="81"/>
      <c r="C17" s="88"/>
      <c r="D17" s="89" t="s">
        <v>138</v>
      </c>
      <c r="E17" s="90">
        <v>8678</v>
      </c>
      <c r="F17" s="90">
        <v>11813.55</v>
      </c>
      <c r="G17" s="91">
        <v>39815</v>
      </c>
      <c r="H17" s="92">
        <f t="shared" si="3"/>
        <v>28001.45</v>
      </c>
      <c r="I17" s="93">
        <f t="shared" si="0"/>
        <v>0.5384381679051706</v>
      </c>
      <c r="J17" s="92">
        <f t="shared" si="1"/>
        <v>31137</v>
      </c>
      <c r="K17" s="93">
        <f t="shared" si="2"/>
        <v>0.9324967805696146</v>
      </c>
    </row>
    <row r="18" spans="2:11" ht="12">
      <c r="B18" s="81"/>
      <c r="C18" s="94" t="s">
        <v>142</v>
      </c>
      <c r="D18" s="95"/>
      <c r="E18" s="96">
        <f>SUM(E13:E17)</f>
        <v>33391</v>
      </c>
      <c r="F18" s="96">
        <f>SUM(F13:F17)</f>
        <v>52004.95</v>
      </c>
      <c r="G18" s="97">
        <f>SUM(G13:G17)</f>
        <v>82207</v>
      </c>
      <c r="H18" s="98">
        <f t="shared" si="3"/>
        <v>30202.050000000003</v>
      </c>
      <c r="I18" s="99">
        <f t="shared" si="0"/>
        <v>0.5807533705926071</v>
      </c>
      <c r="J18" s="98">
        <f t="shared" si="1"/>
        <v>48816</v>
      </c>
      <c r="K18" s="99">
        <f t="shared" si="2"/>
        <v>1.4619508250726243</v>
      </c>
    </row>
    <row r="19" spans="2:11" ht="12">
      <c r="B19" s="111"/>
      <c r="C19" s="112" t="s">
        <v>128</v>
      </c>
      <c r="D19" s="113"/>
      <c r="E19" s="114">
        <f>E9+E12+E18</f>
        <v>387819</v>
      </c>
      <c r="F19" s="114">
        <f>F9+F12+F18</f>
        <v>401140.59</v>
      </c>
      <c r="G19" s="115">
        <f>G9+G12+G18</f>
        <v>459272</v>
      </c>
      <c r="H19" s="116">
        <f t="shared" si="3"/>
        <v>58131.409999999974</v>
      </c>
      <c r="I19" s="117">
        <f>I7+I8+I10+I11+I13+I15+I16+I17</f>
        <v>0.9239776213610433</v>
      </c>
      <c r="J19" s="116">
        <f t="shared" si="1"/>
        <v>71453</v>
      </c>
      <c r="K19" s="117">
        <f>K7+K8+K10+K11+K13+K15+K16+K17</f>
        <v>1.838010242280854</v>
      </c>
    </row>
    <row r="20" spans="2:11" ht="12">
      <c r="B20" s="118" t="s">
        <v>129</v>
      </c>
      <c r="C20" s="119" t="s">
        <v>49</v>
      </c>
      <c r="D20" s="119"/>
      <c r="E20" s="120">
        <v>58169</v>
      </c>
      <c r="F20" s="120">
        <v>57178.53</v>
      </c>
      <c r="G20" s="101">
        <v>58327</v>
      </c>
      <c r="H20" s="121">
        <f t="shared" si="3"/>
        <v>1148.4700000000012</v>
      </c>
      <c r="I20" s="122">
        <f aca="true" t="shared" si="4" ref="I20:I31">(G20-F20)/F$31</f>
        <v>0.028614653327596162</v>
      </c>
      <c r="J20" s="121">
        <f t="shared" si="1"/>
        <v>158</v>
      </c>
      <c r="K20" s="122">
        <f aca="true" t="shared" si="5" ref="K20:K32">(G20-E20)/E$31</f>
        <v>0.004453213077790305</v>
      </c>
    </row>
    <row r="21" spans="2:11" ht="12">
      <c r="B21" s="118"/>
      <c r="C21" s="110" t="s">
        <v>130</v>
      </c>
      <c r="D21" s="110"/>
      <c r="E21" s="107">
        <v>52314</v>
      </c>
      <c r="F21" s="107">
        <v>47401.1</v>
      </c>
      <c r="G21" s="105">
        <v>47453</v>
      </c>
      <c r="H21" s="108">
        <f t="shared" si="3"/>
        <v>51.900000000001455</v>
      </c>
      <c r="I21" s="123">
        <f t="shared" si="4"/>
        <v>0.0012931121472065277</v>
      </c>
      <c r="J21" s="108">
        <f t="shared" si="1"/>
        <v>-4861</v>
      </c>
      <c r="K21" s="123">
        <f t="shared" si="5"/>
        <v>-0.13700676437429538</v>
      </c>
    </row>
    <row r="22" spans="2:11" ht="12">
      <c r="B22" s="118"/>
      <c r="C22" s="110" t="s">
        <v>50</v>
      </c>
      <c r="D22" s="110"/>
      <c r="E22" s="107">
        <v>25532</v>
      </c>
      <c r="F22" s="107">
        <v>29619.86</v>
      </c>
      <c r="G22" s="105">
        <v>25399</v>
      </c>
      <c r="H22" s="108">
        <f t="shared" si="3"/>
        <v>-4220.860000000001</v>
      </c>
      <c r="I22" s="123">
        <f t="shared" si="4"/>
        <v>-0.10516465005121373</v>
      </c>
      <c r="J22" s="108">
        <f t="shared" si="1"/>
        <v>-133</v>
      </c>
      <c r="K22" s="123">
        <f t="shared" si="5"/>
        <v>-0.0037485907553551296</v>
      </c>
    </row>
    <row r="23" spans="2:11" ht="12">
      <c r="B23" s="118"/>
      <c r="C23" s="110" t="s">
        <v>131</v>
      </c>
      <c r="D23" s="110"/>
      <c r="E23" s="107">
        <v>31777</v>
      </c>
      <c r="F23" s="107">
        <v>31165.41</v>
      </c>
      <c r="G23" s="105">
        <v>32755</v>
      </c>
      <c r="H23" s="108">
        <f t="shared" si="3"/>
        <v>1589.5900000000001</v>
      </c>
      <c r="I23" s="123">
        <f t="shared" si="4"/>
        <v>0.039605359115182405</v>
      </c>
      <c r="J23" s="108">
        <f t="shared" si="1"/>
        <v>978</v>
      </c>
      <c r="K23" s="123">
        <f t="shared" si="5"/>
        <v>0.027564825253664035</v>
      </c>
    </row>
    <row r="24" spans="2:11" ht="12">
      <c r="B24" s="118"/>
      <c r="C24" s="110" t="s">
        <v>132</v>
      </c>
      <c r="D24" s="110"/>
      <c r="E24" s="107">
        <v>11339</v>
      </c>
      <c r="F24" s="107">
        <v>12471.62</v>
      </c>
      <c r="G24" s="105">
        <v>12661</v>
      </c>
      <c r="H24" s="108">
        <f>G24-F24</f>
        <v>189.3799999999992</v>
      </c>
      <c r="I24" s="123">
        <f t="shared" si="4"/>
        <v>0.004718488987244014</v>
      </c>
      <c r="J24" s="108">
        <f t="shared" si="1"/>
        <v>1322</v>
      </c>
      <c r="K24" s="123">
        <f t="shared" si="5"/>
        <v>0.03726042841037204</v>
      </c>
    </row>
    <row r="25" spans="2:11" ht="12">
      <c r="B25" s="118"/>
      <c r="C25" s="110" t="s">
        <v>51</v>
      </c>
      <c r="D25" s="110"/>
      <c r="E25" s="107">
        <v>42064</v>
      </c>
      <c r="F25" s="107">
        <v>37932.97</v>
      </c>
      <c r="G25" s="105">
        <v>40831</v>
      </c>
      <c r="H25" s="108">
        <f aca="true" t="shared" si="6" ref="H25:H32">G25-F25</f>
        <v>2898.029999999999</v>
      </c>
      <c r="I25" s="123">
        <f t="shared" si="4"/>
        <v>0.07220573787993886</v>
      </c>
      <c r="J25" s="108">
        <f t="shared" si="1"/>
        <v>-1233</v>
      </c>
      <c r="K25" s="123">
        <f t="shared" si="5"/>
        <v>-0.03475197294250282</v>
      </c>
    </row>
    <row r="26" spans="2:11" ht="12">
      <c r="B26" s="118"/>
      <c r="C26" s="110" t="s">
        <v>52</v>
      </c>
      <c r="D26" s="110"/>
      <c r="E26" s="107">
        <v>10899</v>
      </c>
      <c r="F26" s="107">
        <v>12918.44</v>
      </c>
      <c r="G26" s="105">
        <v>12744</v>
      </c>
      <c r="H26" s="108">
        <f t="shared" si="6"/>
        <v>-174.4400000000005</v>
      </c>
      <c r="I26" s="123">
        <f t="shared" si="4"/>
        <v>-0.004346252080129114</v>
      </c>
      <c r="J26" s="108">
        <f t="shared" si="1"/>
        <v>1845</v>
      </c>
      <c r="K26" s="123">
        <f t="shared" si="5"/>
        <v>0.0520011273957159</v>
      </c>
    </row>
    <row r="27" spans="2:11" ht="12">
      <c r="B27" s="118"/>
      <c r="C27" s="110" t="s">
        <v>143</v>
      </c>
      <c r="D27" s="110"/>
      <c r="E27" s="107">
        <v>38893</v>
      </c>
      <c r="F27" s="107">
        <v>42168</v>
      </c>
      <c r="G27" s="105">
        <v>35870</v>
      </c>
      <c r="H27" s="108">
        <f t="shared" si="6"/>
        <v>-6298</v>
      </c>
      <c r="I27" s="123">
        <f t="shared" si="4"/>
        <v>-0.1569175395588918</v>
      </c>
      <c r="J27" s="108">
        <f t="shared" si="1"/>
        <v>-3023</v>
      </c>
      <c r="K27" s="123">
        <f t="shared" si="5"/>
        <v>-0.08520293122886133</v>
      </c>
    </row>
    <row r="28" spans="2:11" ht="12">
      <c r="B28" s="118"/>
      <c r="C28" s="110" t="s">
        <v>133</v>
      </c>
      <c r="D28" s="110"/>
      <c r="E28" s="107">
        <v>38590</v>
      </c>
      <c r="F28" s="107">
        <v>35326.59</v>
      </c>
      <c r="G28" s="105">
        <v>37625</v>
      </c>
      <c r="H28" s="108">
        <f t="shared" si="6"/>
        <v>2298.4100000000035</v>
      </c>
      <c r="I28" s="123">
        <f t="shared" si="4"/>
        <v>0.05726593237496872</v>
      </c>
      <c r="J28" s="108">
        <f t="shared" si="1"/>
        <v>-965</v>
      </c>
      <c r="K28" s="123">
        <f t="shared" si="5"/>
        <v>-0.027198421645997745</v>
      </c>
    </row>
    <row r="29" spans="2:11" ht="12">
      <c r="B29" s="118"/>
      <c r="C29" s="110" t="s">
        <v>134</v>
      </c>
      <c r="D29" s="110"/>
      <c r="E29" s="107"/>
      <c r="F29" s="107"/>
      <c r="G29" s="105">
        <v>4589</v>
      </c>
      <c r="H29" s="108">
        <f t="shared" si="6"/>
        <v>4589</v>
      </c>
      <c r="I29" s="123">
        <f t="shared" si="4"/>
        <v>0.11433702588690924</v>
      </c>
      <c r="J29" s="108">
        <f t="shared" si="1"/>
        <v>4589</v>
      </c>
      <c r="K29" s="123">
        <f t="shared" si="5"/>
        <v>0.12934047350620068</v>
      </c>
    </row>
    <row r="30" spans="2:11" ht="12">
      <c r="B30" s="118"/>
      <c r="C30" s="110" t="s">
        <v>135</v>
      </c>
      <c r="D30" s="110"/>
      <c r="E30" s="107">
        <v>15738</v>
      </c>
      <c r="F30" s="107">
        <v>14861.2</v>
      </c>
      <c r="G30" s="105">
        <v>16126</v>
      </c>
      <c r="H30" s="108">
        <f t="shared" si="6"/>
        <v>1264.7999999999993</v>
      </c>
      <c r="I30" s="123">
        <f t="shared" si="4"/>
        <v>0.03151306828105529</v>
      </c>
      <c r="J30" s="108">
        <f t="shared" si="1"/>
        <v>388</v>
      </c>
      <c r="K30" s="123">
        <f t="shared" si="5"/>
        <v>0.010935738444193911</v>
      </c>
    </row>
    <row r="31" spans="2:11" ht="12">
      <c r="B31" s="118"/>
      <c r="C31" s="89" t="s">
        <v>54</v>
      </c>
      <c r="D31" s="89"/>
      <c r="E31" s="90">
        <v>35480</v>
      </c>
      <c r="F31" s="90">
        <v>40135.73</v>
      </c>
      <c r="G31" s="91">
        <v>41415</v>
      </c>
      <c r="H31" s="92">
        <f t="shared" si="6"/>
        <v>1279.2699999999968</v>
      </c>
      <c r="I31" s="124">
        <f t="shared" si="4"/>
        <v>0.031873594924023974</v>
      </c>
      <c r="J31" s="92">
        <f t="shared" si="1"/>
        <v>5935</v>
      </c>
      <c r="K31" s="124">
        <f t="shared" si="5"/>
        <v>0.1672773393461105</v>
      </c>
    </row>
    <row r="32" spans="2:11" ht="12">
      <c r="B32" s="125"/>
      <c r="C32" s="126" t="s">
        <v>136</v>
      </c>
      <c r="D32" s="127"/>
      <c r="E32" s="128">
        <f>SUM(E20:E31)</f>
        <v>360795</v>
      </c>
      <c r="F32" s="128">
        <f>SUM(F20:F31)</f>
        <v>361179.45</v>
      </c>
      <c r="G32" s="129">
        <f>SUM(G20:G31)</f>
        <v>365795</v>
      </c>
      <c r="H32" s="130">
        <f t="shared" si="6"/>
        <v>4615.549999999988</v>
      </c>
      <c r="I32" s="131">
        <f>SUM(I20:I31)</f>
        <v>0.11499853123389056</v>
      </c>
      <c r="J32" s="130">
        <f t="shared" si="1"/>
        <v>5000</v>
      </c>
      <c r="K32" s="131">
        <f t="shared" si="5"/>
        <v>0.14092446448703494</v>
      </c>
    </row>
    <row r="33" spans="2:11" ht="12">
      <c r="B33" s="132" t="s">
        <v>144</v>
      </c>
      <c r="C33" s="133"/>
      <c r="D33" s="133"/>
      <c r="E33" s="134">
        <v>0.879</v>
      </c>
      <c r="F33" s="134">
        <f>F32/F19</f>
        <v>0.9003812104878242</v>
      </c>
      <c r="G33" s="135">
        <f>G32/G19</f>
        <v>0.796467017366615</v>
      </c>
      <c r="H33" s="136">
        <f>G33-F33</f>
        <v>-0.1039141931212092</v>
      </c>
      <c r="I33" s="137" t="s">
        <v>145</v>
      </c>
      <c r="J33" s="138">
        <f t="shared" si="1"/>
        <v>-0.08253298263338504</v>
      </c>
      <c r="K33" s="137" t="s">
        <v>145</v>
      </c>
    </row>
    <row r="34" spans="2:11" ht="12">
      <c r="B34" s="132" t="s">
        <v>137</v>
      </c>
      <c r="C34" s="133"/>
      <c r="D34" s="133"/>
      <c r="E34" s="139">
        <f>1-E33</f>
        <v>0.121</v>
      </c>
      <c r="F34" s="139">
        <f>1-F33</f>
        <v>0.09961878951217584</v>
      </c>
      <c r="G34" s="140">
        <f>1-G33</f>
        <v>0.20353298263338504</v>
      </c>
      <c r="H34" s="141">
        <f>G34-F34</f>
        <v>0.1039141931212092</v>
      </c>
      <c r="I34" s="137" t="s">
        <v>145</v>
      </c>
      <c r="J34" s="138">
        <f t="shared" si="1"/>
        <v>0.08253298263338504</v>
      </c>
      <c r="K34" s="137" t="s">
        <v>145</v>
      </c>
    </row>
  </sheetData>
  <sheetProtection/>
  <mergeCells count="15">
    <mergeCell ref="B33:D33"/>
    <mergeCell ref="B34:D34"/>
    <mergeCell ref="B4:D6"/>
    <mergeCell ref="E4:E6"/>
    <mergeCell ref="F4:F6"/>
    <mergeCell ref="G4:G6"/>
    <mergeCell ref="H5:H6"/>
    <mergeCell ref="J5:J6"/>
    <mergeCell ref="B7:B19"/>
    <mergeCell ref="C7:C8"/>
    <mergeCell ref="C10:C11"/>
    <mergeCell ref="C13:C17"/>
    <mergeCell ref="C19:D19"/>
    <mergeCell ref="B20:B32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umeki</cp:lastModifiedBy>
  <dcterms:created xsi:type="dcterms:W3CDTF">2007-03-28T02:36:34Z</dcterms:created>
  <dcterms:modified xsi:type="dcterms:W3CDTF">2010-06-29T05:17:12Z</dcterms:modified>
  <cp:category/>
  <cp:version/>
  <cp:contentType/>
  <cp:contentStatus/>
</cp:coreProperties>
</file>