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8" yWindow="420" windowWidth="14940" windowHeight="8040" activeTab="0"/>
  </bookViews>
  <sheets>
    <sheet name="属性" sheetId="1" r:id="rId1"/>
    <sheet name="消費指数" sheetId="2" r:id="rId2"/>
    <sheet name="家計簿" sheetId="3" r:id="rId3"/>
  </sheets>
  <definedNames/>
  <calcPr fullCalcOnLoad="1"/>
</workbook>
</file>

<file path=xl/sharedStrings.xml><?xml version="1.0" encoding="utf-8"?>
<sst xmlns="http://schemas.openxmlformats.org/spreadsheetml/2006/main" count="291" uniqueCount="142">
  <si>
    <t>お住まい</t>
  </si>
  <si>
    <t>夫婦のみ世帯（1世代）</t>
  </si>
  <si>
    <t>親子世帯(2世代)</t>
  </si>
  <si>
    <t>親子孫世帯(3世代)</t>
  </si>
  <si>
    <t>その他</t>
  </si>
  <si>
    <t>12月</t>
  </si>
  <si>
    <t>世帯人員</t>
  </si>
  <si>
    <t>世帯の年間収入(手取額)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</si>
  <si>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</si>
  <si>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</si>
  <si>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</si>
  <si>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</si>
  <si>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</si>
  <si>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見通し</t>
  </si>
  <si>
    <t>消費指数</t>
  </si>
  <si>
    <t>調査時期</t>
  </si>
  <si>
    <t>景気判断指数</t>
  </si>
  <si>
    <t>暮らし向き指数</t>
  </si>
  <si>
    <t>景気</t>
  </si>
  <si>
    <t>雇用環境</t>
  </si>
  <si>
    <t>物価</t>
  </si>
  <si>
    <t>世帯収入</t>
  </si>
  <si>
    <t>暮らしのゆとり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</si>
  <si>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</si>
  <si>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</si>
  <si>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</si>
  <si>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</si>
  <si>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</si>
  <si>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</si>
  <si>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</si>
  <si>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</si>
  <si>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21年</t>
  </si>
  <si>
    <t>22年</t>
  </si>
  <si>
    <t>（ＳＡ）</t>
  </si>
  <si>
    <t>№</t>
  </si>
  <si>
    <t>カテゴリ</t>
  </si>
  <si>
    <t>件数</t>
  </si>
  <si>
    <t>(全体)%</t>
  </si>
  <si>
    <t>不明</t>
  </si>
  <si>
    <t>サンプル数（％ﾍﾞｰｽ）</t>
  </si>
  <si>
    <t>21年
9月</t>
  </si>
  <si>
    <t>22年
6月</t>
  </si>
  <si>
    <t>22年
9月</t>
  </si>
  <si>
    <t>（単位：円）</t>
  </si>
  <si>
    <t>前期比</t>
  </si>
  <si>
    <t>前年同期比</t>
  </si>
  <si>
    <t>収　　　　　　　　　入</t>
  </si>
  <si>
    <t>①定例給与(手取り額）</t>
  </si>
  <si>
    <t>②臨時給与(手取り額）</t>
  </si>
  <si>
    <t>１．世帯主の給与(手取り額）</t>
  </si>
  <si>
    <t>①世帯員の定例給与(手取り額）</t>
  </si>
  <si>
    <t>②世帯員の臨時給与(手取り額）</t>
  </si>
  <si>
    <t>２．世帯員の給与(手取り額）</t>
  </si>
  <si>
    <t>1．公的年金給付（老齢、障害、遺族年金）</t>
  </si>
  <si>
    <t>2．保険給付金（医療、介護、失業保険）</t>
  </si>
  <si>
    <t>3．児童手当、こども手当</t>
  </si>
  <si>
    <t>4．利息、株式配当、投信分配金</t>
  </si>
  <si>
    <t>-</t>
  </si>
  <si>
    <t>5．事業収入（個人事業、農林水産業など）</t>
  </si>
  <si>
    <t>6．不動産収入（駐車場、アパート家賃など）</t>
  </si>
  <si>
    <t>7．有価証券売却・解約金（株、投資信託など）</t>
  </si>
  <si>
    <t>8．不動産売却（土地、住宅、マンションなど）</t>
  </si>
  <si>
    <t>9．各種保険金、保険満期返戻金</t>
  </si>
  <si>
    <t>10．退職金</t>
  </si>
  <si>
    <t>11．謝礼金、賞金</t>
  </si>
  <si>
    <t>12．別生計からの仕送り</t>
  </si>
  <si>
    <t>13．借り入れ（カードローン、キャッシング）</t>
  </si>
  <si>
    <t>14．その他</t>
  </si>
  <si>
    <t>３．その他収入(控除後）</t>
  </si>
  <si>
    <t>Ⅰ．収入計</t>
  </si>
  <si>
    <t>支　　　　　　出</t>
  </si>
  <si>
    <t>1．食費（飲食会費は含まない）</t>
  </si>
  <si>
    <t>2．住居費（家賃、駐車場、修繕、住宅ローン等）</t>
  </si>
  <si>
    <t>3．水道･光熱費（電気、ガス、上下水道）</t>
  </si>
  <si>
    <t>4．生活用品（生活雑貨、家事消耗品など）</t>
  </si>
  <si>
    <t>5．被服・装飾費（衣服、アクセサリー等）</t>
  </si>
  <si>
    <t>6．医療・介護・理美容（通院、医薬品など）</t>
  </si>
  <si>
    <t>7．交通費１（バス、鉄道、飛行機、高速道路料金など）</t>
  </si>
  <si>
    <t>8．交通費２（ガソリン代）</t>
  </si>
  <si>
    <t>9．通信費（携帯・固定電話、プロバイダー料金など）</t>
  </si>
  <si>
    <t>10．教育費（授業料、教材費、学習塾など）</t>
  </si>
  <si>
    <t>11．育児費（子ども用品、保育園、幼稚園など）</t>
  </si>
  <si>
    <t>12．交際費（飲食会費、贈答品、冠婚葬祭費など）</t>
  </si>
  <si>
    <t>13．娯楽、趣味（旅行、レジャー、映画鑑賞など）</t>
  </si>
  <si>
    <t>14．習い事（英会話、料理教室、スポーツクラブなど）</t>
  </si>
  <si>
    <t>15．金融商品（株、国債、投資信託など）</t>
  </si>
  <si>
    <t>16．高額商品（家電、自動車など一括購入の場合）</t>
  </si>
  <si>
    <t>17．ローン・月賦の支払い（住宅ローンを含まない）</t>
  </si>
  <si>
    <t>18．保険料支払い（生命保険、損害保険など）</t>
  </si>
  <si>
    <t>19．税金、社会保険料支払い（給与天引き以外）</t>
  </si>
  <si>
    <t>20．別生計への仕送り（学生など）</t>
  </si>
  <si>
    <t>21．その他支出</t>
  </si>
  <si>
    <t>Ⅱ．支出計</t>
  </si>
  <si>
    <t>平均消費性向（支出計÷収入計×100）</t>
  </si>
  <si>
    <r>
      <t>平均貯蓄性向（1-平均消費性向）</t>
    </r>
  </si>
  <si>
    <t>▲9.2%</t>
  </si>
  <si>
    <t>▲2.9%</t>
  </si>
  <si>
    <t>保有資産</t>
  </si>
  <si>
    <t>お金の使い方</t>
  </si>
  <si>
    <t>保有資産</t>
  </si>
  <si>
    <t>カテゴリー</t>
  </si>
  <si>
    <t>度数</t>
  </si>
  <si>
    <t>％</t>
  </si>
  <si>
    <t>(除不)%</t>
  </si>
  <si>
    <t>村山</t>
  </si>
  <si>
    <t>最上</t>
  </si>
  <si>
    <t>置賜</t>
  </si>
  <si>
    <t>田川</t>
  </si>
  <si>
    <t>飽海</t>
  </si>
  <si>
    <t>合計</t>
  </si>
  <si>
    <t>世帯構成</t>
  </si>
  <si>
    <t>200～399万</t>
  </si>
  <si>
    <t>400～599万</t>
  </si>
  <si>
    <t>600～799万</t>
  </si>
  <si>
    <t>800～999万</t>
  </si>
  <si>
    <t>1000万～</t>
  </si>
  <si>
    <t>住居</t>
  </si>
  <si>
    <t>～200万</t>
  </si>
  <si>
    <t>（数量）</t>
  </si>
  <si>
    <t>1人</t>
  </si>
  <si>
    <t>2人</t>
  </si>
  <si>
    <t>3人</t>
  </si>
  <si>
    <t>4人</t>
  </si>
  <si>
    <t>5人</t>
  </si>
  <si>
    <t>6人</t>
  </si>
  <si>
    <t>7人</t>
  </si>
  <si>
    <t>8人以上</t>
  </si>
  <si>
    <t>建設業</t>
  </si>
  <si>
    <t>製造業</t>
  </si>
  <si>
    <t>電気・ガス・水道業</t>
  </si>
  <si>
    <t>運輸・情報通信業</t>
  </si>
  <si>
    <t>卸売・小売業</t>
  </si>
  <si>
    <t>金融・保険業</t>
  </si>
  <si>
    <t>不動産・賃貸業</t>
  </si>
  <si>
    <t>飲食・宿泊業</t>
  </si>
  <si>
    <t>医療・福祉</t>
  </si>
  <si>
    <t>教育・学習支援業</t>
  </si>
  <si>
    <t>郵便局・各種協同組合</t>
  </si>
  <si>
    <t>サービス業</t>
  </si>
  <si>
    <t>公務</t>
  </si>
  <si>
    <t>業種</t>
  </si>
  <si>
    <t>家計簿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</si>
</sst>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  <numFmt numFmtId="194" formatCode="0.0%\ ;&quot;▲&quot;0.0%\ "/>
    <numFmt numFmtId="195" formatCode="#,##0;&quot;▲ &quot;#,##0"/>
    <numFmt numFmtId="196" formatCode="0.0%\ﾎ\ﾟ\ｲ\ﾝ\ﾄ\ ;&quot;▲&quot;0.0%\ \ﾎ\ﾟ\ｲ\ﾝ\ﾄ"/>
    <numFmt numFmtId="197" formatCode="\ #,##0.0;&quot;▲&quot;\ #,##0.0"/>
    <numFmt numFmtId="198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NFモトヤシータ゛1KP"/>
      <family val="3"/>
    </font>
    <font>
      <b/>
      <sz val="8"/>
      <name val="NFモトヤシータ゛1KP"/>
      <family val="3"/>
    </font>
    <font>
      <b/>
      <sz val="14"/>
      <name val="NFモトヤシータ゛1KP"/>
      <family val="3"/>
    </font>
    <font>
      <sz val="14"/>
      <name val="NFモトヤシータ゛1KP"/>
      <family val="3"/>
    </font>
    <font>
      <sz val="9"/>
      <name val="NFモトヤシータ゛1KP"/>
      <family val="3"/>
    </font>
    <font>
      <sz val="10"/>
      <name val="NFモトヤシータ゛1KP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6" tint="0.5999900102615356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theme="9" tint="0.799979984760284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3" fillId="10" borderId="11" xfId="0" applyFont="1" applyFill="1" applyBorder="1" applyAlignment="1">
      <alignment horizontal="center"/>
    </xf>
    <xf numFmtId="0" fontId="23" fillId="10" borderId="12" xfId="0" applyFont="1" applyFill="1" applyBorder="1" applyAlignment="1">
      <alignment horizontal="center"/>
    </xf>
    <xf numFmtId="198" fontId="23" fillId="10" borderId="10" xfId="49" applyNumberFormat="1" applyFont="1" applyFill="1" applyBorder="1" applyAlignment="1">
      <alignment horizontal="center" vertical="center" wrapText="1"/>
    </xf>
    <xf numFmtId="198" fontId="24" fillId="10" borderId="13" xfId="49" applyNumberFormat="1" applyFont="1" applyFill="1" applyBorder="1" applyAlignment="1">
      <alignment horizontal="center" vertical="center" wrapText="1"/>
    </xf>
    <xf numFmtId="0" fontId="23" fillId="10" borderId="14" xfId="0" applyFont="1" applyFill="1" applyBorder="1" applyAlignment="1">
      <alignment horizontal="center"/>
    </xf>
    <xf numFmtId="0" fontId="23" fillId="10" borderId="15" xfId="0" applyFont="1" applyFill="1" applyBorder="1" applyAlignment="1">
      <alignment horizontal="center"/>
    </xf>
    <xf numFmtId="0" fontId="23" fillId="10" borderId="16" xfId="0" applyFont="1" applyFill="1" applyBorder="1" applyAlignment="1">
      <alignment horizontal="center"/>
    </xf>
    <xf numFmtId="0" fontId="23" fillId="10" borderId="17" xfId="0" applyFont="1" applyFill="1" applyBorder="1" applyAlignment="1">
      <alignment horizontal="center"/>
    </xf>
    <xf numFmtId="198" fontId="24" fillId="10" borderId="10" xfId="49" applyNumberFormat="1" applyFont="1" applyFill="1" applyBorder="1" applyAlignment="1">
      <alignment horizontal="center" vertical="center" wrapText="1"/>
    </xf>
    <xf numFmtId="38" fontId="23" fillId="10" borderId="10" xfId="49" applyFont="1" applyFill="1" applyBorder="1" applyAlignment="1">
      <alignment horizontal="center" vertical="center"/>
    </xf>
    <xf numFmtId="0" fontId="23" fillId="10" borderId="18" xfId="0" applyFont="1" applyFill="1" applyBorder="1" applyAlignment="1">
      <alignment horizontal="center"/>
    </xf>
    <xf numFmtId="0" fontId="23" fillId="10" borderId="19" xfId="0" applyFont="1" applyFill="1" applyBorder="1" applyAlignment="1">
      <alignment horizontal="center"/>
    </xf>
    <xf numFmtId="38" fontId="23" fillId="18" borderId="10" xfId="49" applyFont="1" applyFill="1" applyBorder="1" applyAlignment="1">
      <alignment horizontal="center" vertical="center" textRotation="255"/>
    </xf>
    <xf numFmtId="38" fontId="23" fillId="6" borderId="10" xfId="49" applyFont="1" applyFill="1" applyBorder="1" applyAlignment="1">
      <alignment horizontal="center" vertical="center"/>
    </xf>
    <xf numFmtId="38" fontId="23" fillId="33" borderId="20" xfId="49" applyFont="1" applyFill="1" applyBorder="1" applyAlignment="1">
      <alignment vertical="center"/>
    </xf>
    <xf numFmtId="198" fontId="23" fillId="33" borderId="10" xfId="49" applyNumberFormat="1" applyFont="1" applyFill="1" applyBorder="1" applyAlignment="1">
      <alignment vertical="center"/>
    </xf>
    <xf numFmtId="198" fontId="24" fillId="33" borderId="10" xfId="49" applyNumberFormat="1" applyFont="1" applyFill="1" applyBorder="1" applyAlignment="1">
      <alignment vertical="center"/>
    </xf>
    <xf numFmtId="195" fontId="23" fillId="33" borderId="10" xfId="49" applyNumberFormat="1" applyFont="1" applyFill="1" applyBorder="1" applyAlignment="1">
      <alignment vertical="center"/>
    </xf>
    <xf numFmtId="38" fontId="23" fillId="6" borderId="11" xfId="49" applyFont="1" applyFill="1" applyBorder="1" applyAlignment="1">
      <alignment horizontal="center" vertical="center"/>
    </xf>
    <xf numFmtId="38" fontId="23" fillId="33" borderId="19" xfId="49" applyFont="1" applyFill="1" applyBorder="1" applyAlignment="1">
      <alignment vertical="center"/>
    </xf>
    <xf numFmtId="38" fontId="23" fillId="6" borderId="18" xfId="49" applyFont="1" applyFill="1" applyBorder="1" applyAlignment="1">
      <alignment vertical="center"/>
    </xf>
    <xf numFmtId="38" fontId="23" fillId="6" borderId="13" xfId="49" applyFont="1" applyFill="1" applyBorder="1" applyAlignment="1">
      <alignment vertical="center"/>
    </xf>
    <xf numFmtId="198" fontId="23" fillId="6" borderId="10" xfId="49" applyNumberFormat="1" applyFont="1" applyFill="1" applyBorder="1" applyAlignment="1">
      <alignment vertical="center"/>
    </xf>
    <xf numFmtId="198" fontId="24" fillId="6" borderId="10" xfId="49" applyNumberFormat="1" applyFont="1" applyFill="1" applyBorder="1" applyAlignment="1">
      <alignment vertical="center"/>
    </xf>
    <xf numFmtId="195" fontId="23" fillId="6" borderId="10" xfId="49" applyNumberFormat="1" applyFont="1" applyFill="1" applyBorder="1" applyAlignment="1">
      <alignment vertical="center"/>
    </xf>
    <xf numFmtId="0" fontId="23" fillId="33" borderId="10" xfId="0" applyFont="1" applyFill="1" applyBorder="1" applyAlignment="1">
      <alignment vertical="center"/>
    </xf>
    <xf numFmtId="198" fontId="23" fillId="33" borderId="10" xfId="49" applyNumberFormat="1" applyFont="1" applyFill="1" applyBorder="1" applyAlignment="1">
      <alignment vertical="center"/>
    </xf>
    <xf numFmtId="195" fontId="23" fillId="33" borderId="11" xfId="49" applyNumberFormat="1" applyFont="1" applyFill="1" applyBorder="1" applyAlignment="1">
      <alignment vertical="center"/>
    </xf>
    <xf numFmtId="198" fontId="23" fillId="33" borderId="10" xfId="49" applyNumberFormat="1" applyFont="1" applyFill="1" applyBorder="1" applyAlignment="1">
      <alignment horizontal="right" vertical="center"/>
    </xf>
    <xf numFmtId="195" fontId="23" fillId="33" borderId="16" xfId="49" applyNumberFormat="1" applyFont="1" applyFill="1" applyBorder="1" applyAlignment="1">
      <alignment vertical="center"/>
    </xf>
    <xf numFmtId="195" fontId="23" fillId="33" borderId="18" xfId="49" applyNumberFormat="1" applyFont="1" applyFill="1" applyBorder="1" applyAlignment="1">
      <alignment vertical="center"/>
    </xf>
    <xf numFmtId="38" fontId="23" fillId="33" borderId="10" xfId="49" applyFont="1" applyFill="1" applyBorder="1" applyAlignment="1">
      <alignment vertical="center"/>
    </xf>
    <xf numFmtId="38" fontId="23" fillId="18" borderId="13" xfId="49" applyFont="1" applyFill="1" applyBorder="1" applyAlignment="1">
      <alignment horizontal="center" vertical="center" textRotation="255"/>
    </xf>
    <xf numFmtId="38" fontId="23" fillId="18" borderId="15" xfId="49" applyFont="1" applyFill="1" applyBorder="1" applyAlignment="1">
      <alignment horizontal="left" vertical="center"/>
    </xf>
    <xf numFmtId="38" fontId="23" fillId="18" borderId="13" xfId="49" applyFont="1" applyFill="1" applyBorder="1" applyAlignment="1">
      <alignment horizontal="left" vertical="center"/>
    </xf>
    <xf numFmtId="198" fontId="23" fillId="18" borderId="10" xfId="49" applyNumberFormat="1" applyFont="1" applyFill="1" applyBorder="1" applyAlignment="1">
      <alignment vertical="center"/>
    </xf>
    <xf numFmtId="198" fontId="24" fillId="18" borderId="10" xfId="49" applyNumberFormat="1" applyFont="1" applyFill="1" applyBorder="1" applyAlignment="1">
      <alignment vertical="center"/>
    </xf>
    <xf numFmtId="195" fontId="23" fillId="18" borderId="10" xfId="49" applyNumberFormat="1" applyFont="1" applyFill="1" applyBorder="1" applyAlignment="1">
      <alignment vertical="center"/>
    </xf>
    <xf numFmtId="38" fontId="23" fillId="9" borderId="13" xfId="49" applyFont="1" applyFill="1" applyBorder="1" applyAlignment="1">
      <alignment horizontal="center" vertical="center" textRotation="255"/>
    </xf>
    <xf numFmtId="195" fontId="23" fillId="33" borderId="10" xfId="49" applyNumberFormat="1" applyFont="1" applyFill="1" applyBorder="1" applyAlignment="1">
      <alignment horizontal="right" vertical="center"/>
    </xf>
    <xf numFmtId="195" fontId="23" fillId="33" borderId="10" xfId="49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198" fontId="24" fillId="0" borderId="10" xfId="0" applyNumberFormat="1" applyFont="1" applyBorder="1" applyAlignment="1">
      <alignment vertical="center"/>
    </xf>
    <xf numFmtId="198" fontId="23" fillId="33" borderId="10" xfId="49" applyNumberFormat="1" applyFont="1" applyFill="1" applyBorder="1" applyAlignment="1">
      <alignment horizontal="right" vertical="center"/>
    </xf>
    <xf numFmtId="38" fontId="23" fillId="9" borderId="15" xfId="49" applyFont="1" applyFill="1" applyBorder="1" applyAlignment="1">
      <alignment horizontal="left" vertical="center"/>
    </xf>
    <xf numFmtId="38" fontId="23" fillId="9" borderId="13" xfId="49" applyFont="1" applyFill="1" applyBorder="1" applyAlignment="1">
      <alignment horizontal="left" vertical="center"/>
    </xf>
    <xf numFmtId="198" fontId="23" fillId="9" borderId="10" xfId="49" applyNumberFormat="1" applyFont="1" applyFill="1" applyBorder="1" applyAlignment="1">
      <alignment vertical="center"/>
    </xf>
    <xf numFmtId="198" fontId="24" fillId="9" borderId="10" xfId="49" applyNumberFormat="1" applyFont="1" applyFill="1" applyBorder="1" applyAlignment="1">
      <alignment vertical="center"/>
    </xf>
    <xf numFmtId="195" fontId="23" fillId="9" borderId="10" xfId="49" applyNumberFormat="1" applyFont="1" applyFill="1" applyBorder="1" applyAlignment="1">
      <alignment horizontal="right" vertical="center"/>
    </xf>
    <xf numFmtId="0" fontId="23" fillId="5" borderId="10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186" fontId="23" fillId="5" borderId="10" xfId="42" applyNumberFormat="1" applyFont="1" applyFill="1" applyBorder="1" applyAlignment="1">
      <alignment vertical="center"/>
    </xf>
    <xf numFmtId="186" fontId="24" fillId="5" borderId="10" xfId="42" applyNumberFormat="1" applyFont="1" applyFill="1" applyBorder="1" applyAlignment="1">
      <alignment vertical="center"/>
    </xf>
    <xf numFmtId="186" fontId="23" fillId="5" borderId="10" xfId="49" applyNumberFormat="1" applyFont="1" applyFill="1" applyBorder="1" applyAlignment="1">
      <alignment horizontal="right" vertical="center"/>
    </xf>
    <xf numFmtId="186" fontId="23" fillId="5" borderId="10" xfId="42" applyNumberFormat="1" applyFont="1" applyFill="1" applyBorder="1" applyAlignment="1">
      <alignment horizontal="right" vertical="center"/>
    </xf>
    <xf numFmtId="186" fontId="23" fillId="5" borderId="10" xfId="0" applyNumberFormat="1" applyFont="1" applyFill="1" applyBorder="1" applyAlignment="1">
      <alignment vertical="center"/>
    </xf>
    <xf numFmtId="186" fontId="24" fillId="5" borderId="10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10" borderId="12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/>
    </xf>
    <xf numFmtId="0" fontId="27" fillId="34" borderId="22" xfId="0" applyFont="1" applyFill="1" applyBorder="1" applyAlignment="1">
      <alignment/>
    </xf>
    <xf numFmtId="0" fontId="27" fillId="34" borderId="21" xfId="0" applyFont="1" applyFill="1" applyBorder="1" applyAlignment="1">
      <alignment/>
    </xf>
    <xf numFmtId="0" fontId="27" fillId="10" borderId="17" xfId="0" applyFont="1" applyFill="1" applyBorder="1" applyAlignment="1">
      <alignment horizontal="center" vertical="center"/>
    </xf>
    <xf numFmtId="0" fontId="27" fillId="10" borderId="23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/>
    </xf>
    <xf numFmtId="0" fontId="27" fillId="6" borderId="12" xfId="0" applyFont="1" applyFill="1" applyBorder="1" applyAlignment="1">
      <alignment/>
    </xf>
    <xf numFmtId="0" fontId="27" fillId="6" borderId="22" xfId="0" applyFont="1" applyFill="1" applyBorder="1" applyAlignment="1">
      <alignment/>
    </xf>
    <xf numFmtId="0" fontId="27" fillId="7" borderId="12" xfId="0" applyFont="1" applyFill="1" applyBorder="1" applyAlignment="1">
      <alignment/>
    </xf>
    <xf numFmtId="0" fontId="27" fillId="7" borderId="22" xfId="0" applyFont="1" applyFill="1" applyBorder="1" applyAlignment="1">
      <alignment/>
    </xf>
    <xf numFmtId="0" fontId="27" fillId="7" borderId="21" xfId="0" applyFont="1" applyFill="1" applyBorder="1" applyAlignment="1">
      <alignment/>
    </xf>
    <xf numFmtId="0" fontId="27" fillId="10" borderId="19" xfId="0" applyFont="1" applyFill="1" applyBorder="1" applyAlignment="1">
      <alignment horizontal="center" vertical="center"/>
    </xf>
    <xf numFmtId="0" fontId="27" fillId="10" borderId="24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/>
    </xf>
    <xf numFmtId="0" fontId="27" fillId="6" borderId="19" xfId="0" applyFont="1" applyFill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7" borderId="19" xfId="0" applyFont="1" applyFill="1" applyBorder="1" applyAlignment="1">
      <alignment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10" borderId="17" xfId="0" applyFont="1" applyFill="1" applyBorder="1" applyAlignment="1">
      <alignment horizontal="center" vertical="center"/>
    </xf>
    <xf numFmtId="0" fontId="27" fillId="10" borderId="23" xfId="0" applyFont="1" applyFill="1" applyBorder="1" applyAlignment="1">
      <alignment horizontal="center" vertical="center"/>
    </xf>
    <xf numFmtId="185" fontId="27" fillId="34" borderId="17" xfId="0" applyNumberFormat="1" applyFont="1" applyFill="1" applyBorder="1" applyAlignment="1">
      <alignment horizontal="right" vertical="center"/>
    </xf>
    <xf numFmtId="185" fontId="27" fillId="6" borderId="17" xfId="0" applyNumberFormat="1" applyFont="1" applyFill="1" applyBorder="1" applyAlignment="1">
      <alignment horizontal="right" vertical="center"/>
    </xf>
    <xf numFmtId="185" fontId="27" fillId="0" borderId="11" xfId="0" applyNumberFormat="1" applyFont="1" applyBorder="1" applyAlignment="1">
      <alignment horizontal="right" vertical="center"/>
    </xf>
    <xf numFmtId="185" fontId="27" fillId="7" borderId="17" xfId="0" applyNumberFormat="1" applyFont="1" applyFill="1" applyBorder="1" applyAlignment="1">
      <alignment horizontal="right" vertical="center"/>
    </xf>
    <xf numFmtId="185" fontId="28" fillId="33" borderId="22" xfId="0" applyNumberFormat="1" applyFont="1" applyFill="1" applyBorder="1" applyAlignment="1">
      <alignment horizontal="right" vertical="center" shrinkToFit="1"/>
    </xf>
    <xf numFmtId="185" fontId="27" fillId="0" borderId="11" xfId="0" applyNumberFormat="1" applyFont="1" applyBorder="1" applyAlignment="1">
      <alignment horizontal="right" vertical="center" shrinkToFit="1"/>
    </xf>
    <xf numFmtId="0" fontId="27" fillId="10" borderId="24" xfId="0" applyFont="1" applyFill="1" applyBorder="1" applyAlignment="1">
      <alignment horizontal="center" vertical="center"/>
    </xf>
    <xf numFmtId="185" fontId="27" fillId="0" borderId="17" xfId="0" applyNumberFormat="1" applyFont="1" applyBorder="1" applyAlignment="1">
      <alignment horizontal="right" vertical="center"/>
    </xf>
    <xf numFmtId="185" fontId="27" fillId="0" borderId="16" xfId="0" applyNumberFormat="1" applyFont="1" applyBorder="1" applyAlignment="1">
      <alignment horizontal="right" vertical="center"/>
    </xf>
    <xf numFmtId="185" fontId="27" fillId="0" borderId="0" xfId="0" applyNumberFormat="1" applyFont="1" applyBorder="1" applyAlignment="1">
      <alignment horizontal="right" vertical="center"/>
    </xf>
    <xf numFmtId="185" fontId="27" fillId="0" borderId="18" xfId="0" applyNumberFormat="1" applyFont="1" applyBorder="1" applyAlignment="1">
      <alignment horizontal="right" vertical="center"/>
    </xf>
    <xf numFmtId="185" fontId="28" fillId="33" borderId="18" xfId="0" applyNumberFormat="1" applyFont="1" applyFill="1" applyBorder="1" applyAlignment="1">
      <alignment horizontal="right" vertical="center" shrinkToFit="1"/>
    </xf>
    <xf numFmtId="185" fontId="27" fillId="0" borderId="16" xfId="0" applyNumberFormat="1" applyFont="1" applyBorder="1" applyAlignment="1">
      <alignment horizontal="right" vertical="center" shrinkToFit="1"/>
    </xf>
    <xf numFmtId="0" fontId="27" fillId="10" borderId="12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185" fontId="27" fillId="34" borderId="12" xfId="0" applyNumberFormat="1" applyFont="1" applyFill="1" applyBorder="1" applyAlignment="1">
      <alignment vertical="center"/>
    </xf>
    <xf numFmtId="185" fontId="27" fillId="6" borderId="12" xfId="0" applyNumberFormat="1" applyFont="1" applyFill="1" applyBorder="1" applyAlignment="1">
      <alignment vertical="center"/>
    </xf>
    <xf numFmtId="185" fontId="27" fillId="0" borderId="12" xfId="0" applyNumberFormat="1" applyFont="1" applyBorder="1" applyAlignment="1">
      <alignment vertical="center"/>
    </xf>
    <xf numFmtId="185" fontId="27" fillId="0" borderId="11" xfId="0" applyNumberFormat="1" applyFont="1" applyBorder="1" applyAlignment="1">
      <alignment vertical="center"/>
    </xf>
    <xf numFmtId="185" fontId="27" fillId="0" borderId="22" xfId="0" applyNumberFormat="1" applyFont="1" applyBorder="1" applyAlignment="1">
      <alignment vertical="center"/>
    </xf>
    <xf numFmtId="185" fontId="27" fillId="7" borderId="12" xfId="0" applyNumberFormat="1" applyFont="1" applyFill="1" applyBorder="1" applyAlignment="1">
      <alignment vertical="center"/>
    </xf>
    <xf numFmtId="185" fontId="27" fillId="34" borderId="17" xfId="0" applyNumberFormat="1" applyFont="1" applyFill="1" applyBorder="1" applyAlignment="1">
      <alignment vertical="center"/>
    </xf>
    <xf numFmtId="185" fontId="27" fillId="6" borderId="17" xfId="0" applyNumberFormat="1" applyFont="1" applyFill="1" applyBorder="1" applyAlignment="1">
      <alignment vertical="center"/>
    </xf>
    <xf numFmtId="185" fontId="27" fillId="0" borderId="17" xfId="0" applyNumberFormat="1" applyFont="1" applyBorder="1" applyAlignment="1">
      <alignment vertical="center"/>
    </xf>
    <xf numFmtId="185" fontId="27" fillId="0" borderId="16" xfId="0" applyNumberFormat="1" applyFont="1" applyBorder="1" applyAlignment="1">
      <alignment vertical="center"/>
    </xf>
    <xf numFmtId="185" fontId="27" fillId="0" borderId="0" xfId="0" applyNumberFormat="1" applyFont="1" applyBorder="1" applyAlignment="1">
      <alignment vertical="center"/>
    </xf>
    <xf numFmtId="185" fontId="27" fillId="7" borderId="17" xfId="0" applyNumberFormat="1" applyFont="1" applyFill="1" applyBorder="1" applyAlignment="1">
      <alignment vertical="center"/>
    </xf>
    <xf numFmtId="0" fontId="27" fillId="10" borderId="19" xfId="0" applyFont="1" applyFill="1" applyBorder="1" applyAlignment="1">
      <alignment horizontal="center" vertical="center"/>
    </xf>
    <xf numFmtId="185" fontId="27" fillId="34" borderId="19" xfId="0" applyNumberFormat="1" applyFont="1" applyFill="1" applyBorder="1" applyAlignment="1">
      <alignment vertical="center"/>
    </xf>
    <xf numFmtId="185" fontId="27" fillId="6" borderId="19" xfId="0" applyNumberFormat="1" applyFont="1" applyFill="1" applyBorder="1" applyAlignment="1">
      <alignment vertical="center"/>
    </xf>
    <xf numFmtId="185" fontId="27" fillId="0" borderId="19" xfId="0" applyNumberFormat="1" applyFont="1" applyBorder="1" applyAlignment="1">
      <alignment vertical="center"/>
    </xf>
    <xf numFmtId="185" fontId="27" fillId="0" borderId="18" xfId="0" applyNumberFormat="1" applyFont="1" applyBorder="1" applyAlignment="1">
      <alignment vertical="center"/>
    </xf>
    <xf numFmtId="185" fontId="27" fillId="0" borderId="26" xfId="0" applyNumberFormat="1" applyFont="1" applyBorder="1" applyAlignment="1">
      <alignment vertical="center"/>
    </xf>
    <xf numFmtId="185" fontId="27" fillId="7" borderId="19" xfId="0" applyNumberFormat="1" applyFont="1" applyFill="1" applyBorder="1" applyAlignment="1">
      <alignment vertical="center"/>
    </xf>
    <xf numFmtId="197" fontId="27" fillId="0" borderId="11" xfId="0" applyNumberFormat="1" applyFont="1" applyBorder="1" applyAlignment="1">
      <alignment vertical="center"/>
    </xf>
    <xf numFmtId="197" fontId="27" fillId="0" borderId="21" xfId="0" applyNumberFormat="1" applyFont="1" applyBorder="1" applyAlignment="1">
      <alignment vertical="center" shrinkToFit="1"/>
    </xf>
    <xf numFmtId="0" fontId="27" fillId="10" borderId="17" xfId="0" applyFont="1" applyFill="1" applyBorder="1" applyAlignment="1">
      <alignment vertical="center"/>
    </xf>
    <xf numFmtId="197" fontId="27" fillId="0" borderId="16" xfId="0" applyNumberFormat="1" applyFont="1" applyBorder="1" applyAlignment="1">
      <alignment vertical="center"/>
    </xf>
    <xf numFmtId="197" fontId="27" fillId="0" borderId="23" xfId="0" applyNumberFormat="1" applyFont="1" applyBorder="1" applyAlignment="1">
      <alignment vertical="center" shrinkToFit="1"/>
    </xf>
    <xf numFmtId="0" fontId="27" fillId="10" borderId="19" xfId="0" applyFont="1" applyFill="1" applyBorder="1" applyAlignment="1">
      <alignment vertical="center"/>
    </xf>
    <xf numFmtId="197" fontId="27" fillId="0" borderId="18" xfId="0" applyNumberFormat="1" applyFont="1" applyBorder="1" applyAlignment="1">
      <alignment vertical="center"/>
    </xf>
    <xf numFmtId="197" fontId="27" fillId="0" borderId="24" xfId="0" applyNumberFormat="1" applyFont="1" applyBorder="1" applyAlignment="1">
      <alignment vertical="center" shrinkToFit="1"/>
    </xf>
    <xf numFmtId="185" fontId="27" fillId="0" borderId="0" xfId="0" applyNumberFormat="1" applyFont="1" applyAlignment="1">
      <alignment/>
    </xf>
    <xf numFmtId="0" fontId="27" fillId="0" borderId="25" xfId="0" applyFont="1" applyBorder="1" applyAlignment="1">
      <alignment horizontal="center" vertical="center"/>
    </xf>
    <xf numFmtId="0" fontId="27" fillId="7" borderId="18" xfId="0" applyFont="1" applyFill="1" applyBorder="1" applyAlignment="1">
      <alignment/>
    </xf>
    <xf numFmtId="185" fontId="27" fillId="34" borderId="10" xfId="0" applyNumberFormat="1" applyFont="1" applyFill="1" applyBorder="1" applyAlignment="1">
      <alignment vertical="center"/>
    </xf>
    <xf numFmtId="185" fontId="27" fillId="6" borderId="10" xfId="0" applyNumberFormat="1" applyFont="1" applyFill="1" applyBorder="1" applyAlignment="1">
      <alignment vertical="center"/>
    </xf>
    <xf numFmtId="185" fontId="27" fillId="33" borderId="10" xfId="0" applyNumberFormat="1" applyFont="1" applyFill="1" applyBorder="1" applyAlignment="1">
      <alignment vertical="center"/>
    </xf>
    <xf numFmtId="185" fontId="27" fillId="7" borderId="10" xfId="0" applyNumberFormat="1" applyFont="1" applyFill="1" applyBorder="1" applyAlignment="1">
      <alignment vertical="center"/>
    </xf>
    <xf numFmtId="185" fontId="27" fillId="6" borderId="11" xfId="0" applyNumberFormat="1" applyFont="1" applyFill="1" applyBorder="1" applyAlignment="1">
      <alignment vertical="center"/>
    </xf>
    <xf numFmtId="185" fontId="27" fillId="7" borderId="27" xfId="0" applyNumberFormat="1" applyFont="1" applyFill="1" applyBorder="1" applyAlignment="1">
      <alignment vertical="center"/>
    </xf>
    <xf numFmtId="185" fontId="27" fillId="0" borderId="11" xfId="0" applyNumberFormat="1" applyFont="1" applyBorder="1" applyAlignment="1">
      <alignment vertical="center" shrinkToFit="1"/>
    </xf>
    <xf numFmtId="185" fontId="27" fillId="33" borderId="17" xfId="0" applyNumberFormat="1" applyFont="1" applyFill="1" applyBorder="1" applyAlignment="1">
      <alignment vertical="center"/>
    </xf>
    <xf numFmtId="185" fontId="27" fillId="33" borderId="16" xfId="0" applyNumberFormat="1" applyFont="1" applyFill="1" applyBorder="1" applyAlignment="1">
      <alignment vertical="center"/>
    </xf>
    <xf numFmtId="185" fontId="27" fillId="33" borderId="12" xfId="0" applyNumberFormat="1" applyFont="1" applyFill="1" applyBorder="1" applyAlignment="1">
      <alignment vertical="center"/>
    </xf>
    <xf numFmtId="185" fontId="27" fillId="33" borderId="11" xfId="0" applyNumberFormat="1" applyFont="1" applyFill="1" applyBorder="1" applyAlignment="1">
      <alignment vertical="center"/>
    </xf>
    <xf numFmtId="185" fontId="27" fillId="33" borderId="19" xfId="0" applyNumberFormat="1" applyFont="1" applyFill="1" applyBorder="1" applyAlignment="1">
      <alignment vertical="center"/>
    </xf>
    <xf numFmtId="185" fontId="27" fillId="33" borderId="18" xfId="0" applyNumberFormat="1" applyFont="1" applyFill="1" applyBorder="1" applyAlignment="1">
      <alignment vertical="center"/>
    </xf>
    <xf numFmtId="0" fontId="29" fillId="10" borderId="17" xfId="0" applyFont="1" applyFill="1" applyBorder="1" applyAlignment="1">
      <alignment vertical="center"/>
    </xf>
    <xf numFmtId="185" fontId="27" fillId="0" borderId="12" xfId="0" applyNumberFormat="1" applyFont="1" applyFill="1" applyBorder="1" applyAlignment="1">
      <alignment vertical="center"/>
    </xf>
    <xf numFmtId="185" fontId="27" fillId="0" borderId="11" xfId="0" applyNumberFormat="1" applyFont="1" applyFill="1" applyBorder="1" applyAlignment="1">
      <alignment vertical="center"/>
    </xf>
    <xf numFmtId="185" fontId="27" fillId="0" borderId="17" xfId="0" applyNumberFormat="1" applyFont="1" applyFill="1" applyBorder="1" applyAlignment="1">
      <alignment vertical="center"/>
    </xf>
    <xf numFmtId="185" fontId="27" fillId="0" borderId="16" xfId="0" applyNumberFormat="1" applyFont="1" applyFill="1" applyBorder="1" applyAlignment="1">
      <alignment vertical="center"/>
    </xf>
    <xf numFmtId="185" fontId="27" fillId="0" borderId="19" xfId="0" applyNumberFormat="1" applyFont="1" applyFill="1" applyBorder="1" applyAlignment="1">
      <alignment vertical="center"/>
    </xf>
    <xf numFmtId="185" fontId="27" fillId="0" borderId="18" xfId="0" applyNumberFormat="1" applyFont="1" applyFill="1" applyBorder="1" applyAlignment="1">
      <alignment vertical="center"/>
    </xf>
    <xf numFmtId="0" fontId="30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="90" zoomScaleNormal="90" zoomScalePageLayoutView="0" workbookViewId="0" topLeftCell="A1">
      <selection activeCell="H56" sqref="H56"/>
    </sheetView>
  </sheetViews>
  <sheetFormatPr defaultColWidth="9.00390625" defaultRowHeight="13.5"/>
  <cols>
    <col min="1" max="1" width="4.875" style="0" customWidth="1"/>
    <col min="2" max="2" width="24.625" style="0" customWidth="1"/>
    <col min="3" max="3" width="9.00390625" style="2" customWidth="1"/>
    <col min="6" max="8" width="8.875" style="0" customWidth="1"/>
  </cols>
  <sheetData>
    <row r="1" spans="2:3" ht="12.75">
      <c r="B1" t="s">
        <v>0</v>
      </c>
      <c r="C1" t="s">
        <v>33</v>
      </c>
    </row>
    <row r="2" spans="1:5" ht="12.75">
      <c r="A2" t="s">
        <v>34</v>
      </c>
      <c r="B2" s="1" t="s">
        <v>100</v>
      </c>
      <c r="C2" s="1" t="s">
        <v>101</v>
      </c>
      <c r="D2" s="1" t="s">
        <v>102</v>
      </c>
      <c r="E2" s="1" t="s">
        <v>103</v>
      </c>
    </row>
    <row r="3" spans="1:5" ht="12.75">
      <c r="A3">
        <v>1</v>
      </c>
      <c r="B3" s="1" t="s">
        <v>104</v>
      </c>
      <c r="C3" s="1">
        <v>212</v>
      </c>
      <c r="D3" s="1">
        <v>48.5</v>
      </c>
      <c r="E3" s="1">
        <v>49.5</v>
      </c>
    </row>
    <row r="4" spans="1:5" ht="12.75">
      <c r="A4">
        <v>2</v>
      </c>
      <c r="B4" s="1" t="s">
        <v>105</v>
      </c>
      <c r="C4" s="1">
        <v>21</v>
      </c>
      <c r="D4" s="1">
        <v>4.8</v>
      </c>
      <c r="E4" s="1">
        <v>4.6</v>
      </c>
    </row>
    <row r="5" spans="1:5" ht="12.75">
      <c r="A5">
        <v>3</v>
      </c>
      <c r="B5" s="1" t="s">
        <v>106</v>
      </c>
      <c r="C5" s="1">
        <v>87</v>
      </c>
      <c r="D5" s="1">
        <v>19.9</v>
      </c>
      <c r="E5" s="1">
        <v>18.5</v>
      </c>
    </row>
    <row r="6" spans="1:5" ht="12.75">
      <c r="A6">
        <v>4</v>
      </c>
      <c r="B6" s="1" t="s">
        <v>107</v>
      </c>
      <c r="C6" s="1">
        <v>67</v>
      </c>
      <c r="D6" s="1">
        <v>15.3</v>
      </c>
      <c r="E6" s="1">
        <v>27.4</v>
      </c>
    </row>
    <row r="7" spans="2:5" ht="12.75">
      <c r="B7" s="1" t="s">
        <v>108</v>
      </c>
      <c r="C7" s="1">
        <v>50</v>
      </c>
      <c r="D7" s="1">
        <v>11.4</v>
      </c>
      <c r="E7" s="1"/>
    </row>
    <row r="8" spans="2:5" ht="12.75">
      <c r="B8" s="1" t="s">
        <v>109</v>
      </c>
      <c r="C8" s="1">
        <v>437</v>
      </c>
      <c r="D8" s="1">
        <v>100</v>
      </c>
      <c r="E8" s="1">
        <v>438</v>
      </c>
    </row>
    <row r="9" ht="12.75">
      <c r="C9"/>
    </row>
    <row r="11" spans="2:3" ht="12.75">
      <c r="B11" t="s">
        <v>7</v>
      </c>
      <c r="C11" t="s">
        <v>33</v>
      </c>
    </row>
    <row r="12" spans="1:5" ht="12.75">
      <c r="A12" t="s">
        <v>34</v>
      </c>
      <c r="B12" s="1" t="s">
        <v>35</v>
      </c>
      <c r="C12" s="1" t="s">
        <v>36</v>
      </c>
      <c r="D12" s="1" t="s">
        <v>37</v>
      </c>
      <c r="E12" s="1" t="s">
        <v>103</v>
      </c>
    </row>
    <row r="13" spans="1:5" ht="12.75">
      <c r="A13">
        <v>1</v>
      </c>
      <c r="B13" s="1" t="s">
        <v>117</v>
      </c>
      <c r="C13" s="1">
        <v>19</v>
      </c>
      <c r="D13" s="1">
        <v>4.3</v>
      </c>
      <c r="E13" s="1">
        <v>4.6</v>
      </c>
    </row>
    <row r="14" spans="1:5" ht="12.75">
      <c r="A14">
        <v>2</v>
      </c>
      <c r="B14" s="1" t="s">
        <v>111</v>
      </c>
      <c r="C14" s="1">
        <v>95</v>
      </c>
      <c r="D14" s="1">
        <v>21.6</v>
      </c>
      <c r="E14" s="1">
        <v>23.1</v>
      </c>
    </row>
    <row r="15" spans="1:5" ht="12.75">
      <c r="A15">
        <v>3</v>
      </c>
      <c r="B15" s="1" t="s">
        <v>112</v>
      </c>
      <c r="C15" s="1">
        <v>144</v>
      </c>
      <c r="D15" s="1">
        <v>32.7</v>
      </c>
      <c r="E15" s="1">
        <v>35</v>
      </c>
    </row>
    <row r="16" spans="1:5" ht="12.75">
      <c r="A16">
        <v>4</v>
      </c>
      <c r="B16" s="1" t="s">
        <v>113</v>
      </c>
      <c r="C16" s="1">
        <v>95</v>
      </c>
      <c r="D16" s="1">
        <v>21.6</v>
      </c>
      <c r="E16" s="1">
        <v>23.1</v>
      </c>
    </row>
    <row r="17" spans="1:5" ht="12.75">
      <c r="A17">
        <v>5</v>
      </c>
      <c r="B17" s="1" t="s">
        <v>114</v>
      </c>
      <c r="C17" s="1">
        <v>47</v>
      </c>
      <c r="D17" s="1">
        <v>10.7</v>
      </c>
      <c r="E17" s="1">
        <v>11.4</v>
      </c>
    </row>
    <row r="18" spans="1:5" ht="12.75">
      <c r="A18">
        <v>6</v>
      </c>
      <c r="B18" s="1" t="s">
        <v>115</v>
      </c>
      <c r="C18" s="1">
        <v>12</v>
      </c>
      <c r="D18" s="1">
        <v>2.7</v>
      </c>
      <c r="E18" s="1">
        <v>2.9</v>
      </c>
    </row>
    <row r="19" spans="2:5" ht="12.75">
      <c r="B19" s="1" t="s">
        <v>38</v>
      </c>
      <c r="C19" s="1">
        <v>28</v>
      </c>
      <c r="D19" s="1">
        <v>6.4</v>
      </c>
      <c r="E19" s="1"/>
    </row>
    <row r="20" spans="2:5" ht="12.75">
      <c r="B20" s="1" t="s">
        <v>39</v>
      </c>
      <c r="C20" s="1">
        <v>440</v>
      </c>
      <c r="D20" s="1">
        <v>100</v>
      </c>
      <c r="E20" s="1">
        <v>412</v>
      </c>
    </row>
    <row r="23" spans="2:3" ht="12.75">
      <c r="B23" t="s">
        <v>6</v>
      </c>
      <c r="C23" t="s">
        <v>118</v>
      </c>
    </row>
    <row r="24" spans="1:5" ht="12.75">
      <c r="A24" t="s">
        <v>34</v>
      </c>
      <c r="B24" s="1" t="s">
        <v>35</v>
      </c>
      <c r="C24" s="1" t="s">
        <v>36</v>
      </c>
      <c r="D24" s="1" t="s">
        <v>37</v>
      </c>
      <c r="E24" s="1" t="s">
        <v>103</v>
      </c>
    </row>
    <row r="25" spans="1:5" ht="12.75">
      <c r="A25">
        <v>1</v>
      </c>
      <c r="B25" s="1" t="s">
        <v>119</v>
      </c>
      <c r="C25" s="1">
        <v>2</v>
      </c>
      <c r="D25" s="1">
        <v>0.5</v>
      </c>
      <c r="E25" s="1">
        <v>0.5</v>
      </c>
    </row>
    <row r="26" spans="1:5" ht="12.75">
      <c r="A26">
        <v>2</v>
      </c>
      <c r="B26" s="1" t="s">
        <v>120</v>
      </c>
      <c r="C26" s="1">
        <v>56</v>
      </c>
      <c r="D26" s="1">
        <v>12.7</v>
      </c>
      <c r="E26" s="1">
        <v>12.9</v>
      </c>
    </row>
    <row r="27" spans="1:5" ht="12.75">
      <c r="A27">
        <v>3</v>
      </c>
      <c r="B27" s="1" t="s">
        <v>121</v>
      </c>
      <c r="C27" s="1">
        <v>115</v>
      </c>
      <c r="D27" s="1">
        <v>26.1</v>
      </c>
      <c r="E27" s="1">
        <v>26.6</v>
      </c>
    </row>
    <row r="28" spans="1:5" ht="12.75">
      <c r="A28">
        <v>4</v>
      </c>
      <c r="B28" s="1" t="s">
        <v>122</v>
      </c>
      <c r="C28" s="1">
        <v>141</v>
      </c>
      <c r="D28" s="1">
        <v>32</v>
      </c>
      <c r="E28" s="1">
        <v>32.6</v>
      </c>
    </row>
    <row r="29" spans="1:5" ht="12.75">
      <c r="A29">
        <v>5</v>
      </c>
      <c r="B29" s="1" t="s">
        <v>123</v>
      </c>
      <c r="C29" s="1">
        <v>60</v>
      </c>
      <c r="D29" s="1">
        <v>13.6</v>
      </c>
      <c r="E29" s="1">
        <v>13.9</v>
      </c>
    </row>
    <row r="30" spans="1:5" ht="12.75">
      <c r="A30">
        <v>6</v>
      </c>
      <c r="B30" s="1" t="s">
        <v>124</v>
      </c>
      <c r="C30" s="1">
        <v>37</v>
      </c>
      <c r="D30" s="1">
        <v>8.4</v>
      </c>
      <c r="E30" s="1">
        <v>8.5</v>
      </c>
    </row>
    <row r="31" spans="1:5" ht="12.75">
      <c r="A31">
        <v>7</v>
      </c>
      <c r="B31" s="1" t="s">
        <v>125</v>
      </c>
      <c r="C31" s="1">
        <v>20</v>
      </c>
      <c r="D31" s="1">
        <v>4.5</v>
      </c>
      <c r="E31" s="1">
        <v>4.6</v>
      </c>
    </row>
    <row r="32" spans="1:5" ht="12.75">
      <c r="A32">
        <v>8</v>
      </c>
      <c r="B32" s="1" t="s">
        <v>126</v>
      </c>
      <c r="C32" s="1">
        <v>2</v>
      </c>
      <c r="D32" s="1">
        <v>0.5</v>
      </c>
      <c r="E32" s="1">
        <v>0.5</v>
      </c>
    </row>
    <row r="33" spans="2:5" ht="12.75">
      <c r="B33" s="1" t="s">
        <v>38</v>
      </c>
      <c r="C33" s="1">
        <v>7</v>
      </c>
      <c r="D33" s="1">
        <v>1.6</v>
      </c>
      <c r="E33" s="1"/>
    </row>
    <row r="34" spans="2:5" ht="12.75">
      <c r="B34" s="1" t="s">
        <v>39</v>
      </c>
      <c r="C34" s="1">
        <v>440</v>
      </c>
      <c r="D34" s="1">
        <v>100</v>
      </c>
      <c r="E34" s="1">
        <v>433</v>
      </c>
    </row>
    <row r="37" spans="2:3" ht="12.75">
      <c r="B37" t="s">
        <v>110</v>
      </c>
      <c r="C37" t="s">
        <v>33</v>
      </c>
    </row>
    <row r="38" spans="1:5" ht="12.75">
      <c r="A38" t="s">
        <v>34</v>
      </c>
      <c r="B38" s="1" t="s">
        <v>35</v>
      </c>
      <c r="C38" s="1" t="s">
        <v>36</v>
      </c>
      <c r="D38" s="1" t="s">
        <v>37</v>
      </c>
      <c r="E38" s="1" t="s">
        <v>103</v>
      </c>
    </row>
    <row r="39" spans="1:5" ht="12.75">
      <c r="A39">
        <v>1</v>
      </c>
      <c r="B39" s="1" t="s">
        <v>1</v>
      </c>
      <c r="C39" s="1">
        <v>73</v>
      </c>
      <c r="D39" s="1">
        <v>16.6</v>
      </c>
      <c r="E39" s="1">
        <v>17.4</v>
      </c>
    </row>
    <row r="40" spans="1:5" ht="12.75">
      <c r="A40">
        <v>2</v>
      </c>
      <c r="B40" s="1" t="s">
        <v>2</v>
      </c>
      <c r="C40" s="1">
        <v>237</v>
      </c>
      <c r="D40" s="1">
        <v>53.9</v>
      </c>
      <c r="E40" s="1">
        <v>56.4</v>
      </c>
    </row>
    <row r="41" spans="1:5" ht="12.75">
      <c r="A41">
        <v>3</v>
      </c>
      <c r="B41" s="1" t="s">
        <v>3</v>
      </c>
      <c r="C41" s="1">
        <v>98</v>
      </c>
      <c r="D41" s="1">
        <v>22.3</v>
      </c>
      <c r="E41" s="1">
        <v>23.3</v>
      </c>
    </row>
    <row r="42" spans="1:5" ht="12.75">
      <c r="A42">
        <v>4</v>
      </c>
      <c r="B42" s="1" t="s">
        <v>4</v>
      </c>
      <c r="C42" s="1">
        <v>12</v>
      </c>
      <c r="D42" s="1">
        <v>2.7</v>
      </c>
      <c r="E42" s="1">
        <v>2.9</v>
      </c>
    </row>
    <row r="43" spans="2:5" ht="12.75">
      <c r="B43" s="1" t="s">
        <v>38</v>
      </c>
      <c r="C43" s="1">
        <v>20</v>
      </c>
      <c r="D43" s="1">
        <v>4.5</v>
      </c>
      <c r="E43" s="1"/>
    </row>
    <row r="44" spans="2:5" ht="12.75">
      <c r="B44" s="1" t="s">
        <v>39</v>
      </c>
      <c r="C44" s="1">
        <v>440</v>
      </c>
      <c r="D44" s="1">
        <v>100</v>
      </c>
      <c r="E44" s="1">
        <v>420</v>
      </c>
    </row>
    <row r="45" ht="12.75">
      <c r="C45"/>
    </row>
    <row r="46" ht="12.75">
      <c r="C46"/>
    </row>
    <row r="47" spans="2:3" ht="12.75">
      <c r="B47" t="s">
        <v>116</v>
      </c>
      <c r="C47" t="s">
        <v>33</v>
      </c>
    </row>
    <row r="48" spans="1:5" ht="12.75">
      <c r="A48" t="s">
        <v>34</v>
      </c>
      <c r="B48" s="1" t="s">
        <v>35</v>
      </c>
      <c r="C48" s="1" t="s">
        <v>36</v>
      </c>
      <c r="D48" s="1" t="s">
        <v>37</v>
      </c>
      <c r="E48" s="1" t="s">
        <v>103</v>
      </c>
    </row>
    <row r="49" spans="1:5" ht="12.75">
      <c r="A49">
        <v>1</v>
      </c>
      <c r="B49" s="1" t="s">
        <v>8</v>
      </c>
      <c r="C49" s="1">
        <v>334</v>
      </c>
      <c r="D49" s="1">
        <v>75.9</v>
      </c>
      <c r="E49" s="1">
        <v>77</v>
      </c>
    </row>
    <row r="50" spans="1:5" ht="12.75">
      <c r="A50">
        <v>2</v>
      </c>
      <c r="B50" s="1" t="s">
        <v>9</v>
      </c>
      <c r="C50" s="1">
        <v>14</v>
      </c>
      <c r="D50" s="1">
        <v>3.2</v>
      </c>
      <c r="E50" s="1">
        <v>3.2</v>
      </c>
    </row>
    <row r="51" spans="1:5" ht="12.75">
      <c r="A51">
        <v>3</v>
      </c>
      <c r="B51" s="1" t="s">
        <v>10</v>
      </c>
      <c r="C51" s="1">
        <v>44</v>
      </c>
      <c r="D51" s="1">
        <v>10</v>
      </c>
      <c r="E51" s="1">
        <v>10.1</v>
      </c>
    </row>
    <row r="52" spans="1:5" ht="12.75">
      <c r="A52">
        <v>4</v>
      </c>
      <c r="B52" s="1" t="s">
        <v>11</v>
      </c>
      <c r="C52" s="1">
        <v>24</v>
      </c>
      <c r="D52" s="1">
        <v>5.5</v>
      </c>
      <c r="E52" s="1">
        <v>5.5</v>
      </c>
    </row>
    <row r="53" spans="1:5" ht="12.75">
      <c r="A53">
        <v>5</v>
      </c>
      <c r="B53" s="1" t="s">
        <v>12</v>
      </c>
      <c r="C53" s="1">
        <v>13</v>
      </c>
      <c r="D53" s="1">
        <v>3</v>
      </c>
      <c r="E53" s="1">
        <v>3</v>
      </c>
    </row>
    <row r="54" spans="1:5" ht="12.75">
      <c r="A54">
        <v>6</v>
      </c>
      <c r="B54" s="1" t="s">
        <v>4</v>
      </c>
      <c r="C54" s="1">
        <v>5</v>
      </c>
      <c r="D54" s="1">
        <v>1.1</v>
      </c>
      <c r="E54" s="1">
        <v>1.2</v>
      </c>
    </row>
    <row r="55" spans="2:5" ht="12.75">
      <c r="B55" s="1" t="s">
        <v>38</v>
      </c>
      <c r="C55" s="1">
        <v>6</v>
      </c>
      <c r="D55" s="1">
        <v>1.4</v>
      </c>
      <c r="E55" s="1"/>
    </row>
    <row r="56" spans="2:5" ht="12.75">
      <c r="B56" s="1" t="s">
        <v>39</v>
      </c>
      <c r="C56" s="1">
        <v>440</v>
      </c>
      <c r="D56" s="1">
        <v>100</v>
      </c>
      <c r="E56" s="1">
        <v>434</v>
      </c>
    </row>
    <row r="59" ht="12.75">
      <c r="B59" t="s">
        <v>140</v>
      </c>
    </row>
    <row r="60" spans="2:8" ht="12.75">
      <c r="B60" s="3"/>
      <c r="C60" s="1" t="s">
        <v>109</v>
      </c>
      <c r="D60" s="1" t="s">
        <v>104</v>
      </c>
      <c r="E60" s="1" t="s">
        <v>105</v>
      </c>
      <c r="F60" s="1" t="s">
        <v>106</v>
      </c>
      <c r="G60" s="1" t="s">
        <v>107</v>
      </c>
      <c r="H60" s="1" t="s">
        <v>108</v>
      </c>
    </row>
    <row r="61" spans="2:8" ht="12.75">
      <c r="B61" s="3" t="s">
        <v>109</v>
      </c>
      <c r="C61" s="1">
        <v>435</v>
      </c>
      <c r="D61" s="1">
        <v>211</v>
      </c>
      <c r="E61" s="1">
        <v>21</v>
      </c>
      <c r="F61" s="1">
        <v>86</v>
      </c>
      <c r="G61" s="1">
        <v>67</v>
      </c>
      <c r="H61" s="1">
        <v>50</v>
      </c>
    </row>
    <row r="62" spans="2:8" ht="12.75">
      <c r="B62" s="3" t="s">
        <v>127</v>
      </c>
      <c r="C62" s="1">
        <v>45</v>
      </c>
      <c r="D62" s="1">
        <v>19</v>
      </c>
      <c r="E62" s="1">
        <v>6</v>
      </c>
      <c r="F62" s="1">
        <v>6</v>
      </c>
      <c r="G62" s="1">
        <v>4</v>
      </c>
      <c r="H62" s="1">
        <v>10</v>
      </c>
    </row>
    <row r="63" spans="2:8" ht="12.75">
      <c r="B63" s="3" t="s">
        <v>128</v>
      </c>
      <c r="C63" s="1">
        <v>111</v>
      </c>
      <c r="D63" s="1">
        <v>33</v>
      </c>
      <c r="E63" s="1">
        <v>3</v>
      </c>
      <c r="F63" s="1">
        <v>38</v>
      </c>
      <c r="G63" s="1">
        <v>24</v>
      </c>
      <c r="H63" s="1">
        <v>13</v>
      </c>
    </row>
    <row r="64" spans="2:8" ht="12.75">
      <c r="B64" s="3" t="s">
        <v>129</v>
      </c>
      <c r="C64" s="1">
        <v>18</v>
      </c>
      <c r="D64" s="1">
        <v>10</v>
      </c>
      <c r="E64" s="1">
        <v>1</v>
      </c>
      <c r="F64" s="1">
        <v>4</v>
      </c>
      <c r="G64" s="1">
        <v>2</v>
      </c>
      <c r="H64" s="1">
        <v>1</v>
      </c>
    </row>
    <row r="65" spans="2:8" ht="12.75">
      <c r="B65" s="3" t="s">
        <v>130</v>
      </c>
      <c r="C65" s="1">
        <v>31</v>
      </c>
      <c r="D65" s="1">
        <v>17</v>
      </c>
      <c r="E65" s="1">
        <v>1</v>
      </c>
      <c r="F65" s="1">
        <v>4</v>
      </c>
      <c r="G65" s="1">
        <v>4</v>
      </c>
      <c r="H65" s="1">
        <v>5</v>
      </c>
    </row>
    <row r="66" spans="2:8" ht="12.75">
      <c r="B66" s="3" t="s">
        <v>131</v>
      </c>
      <c r="C66" s="1">
        <v>40</v>
      </c>
      <c r="D66" s="1">
        <v>25</v>
      </c>
      <c r="E66" s="1">
        <v>1</v>
      </c>
      <c r="F66" s="1">
        <v>3</v>
      </c>
      <c r="G66" s="1">
        <v>5</v>
      </c>
      <c r="H66" s="1">
        <v>6</v>
      </c>
    </row>
    <row r="67" spans="2:8" ht="12.75">
      <c r="B67" s="3" t="s">
        <v>132</v>
      </c>
      <c r="C67" s="1">
        <v>17</v>
      </c>
      <c r="D67" s="1">
        <v>11</v>
      </c>
      <c r="E67" s="1">
        <v>0</v>
      </c>
      <c r="F67" s="1">
        <v>0</v>
      </c>
      <c r="G67" s="1">
        <v>5</v>
      </c>
      <c r="H67" s="1">
        <v>1</v>
      </c>
    </row>
    <row r="68" spans="2:8" ht="12.75">
      <c r="B68" s="3" t="s">
        <v>133</v>
      </c>
      <c r="C68" s="1">
        <v>4</v>
      </c>
      <c r="D68" s="1">
        <v>3</v>
      </c>
      <c r="E68" s="1">
        <v>0</v>
      </c>
      <c r="F68" s="1">
        <v>0</v>
      </c>
      <c r="G68" s="1">
        <v>0</v>
      </c>
      <c r="H68" s="1">
        <v>1</v>
      </c>
    </row>
    <row r="69" spans="2:8" ht="12.75">
      <c r="B69" s="3" t="s">
        <v>134</v>
      </c>
      <c r="C69" s="1">
        <v>5</v>
      </c>
      <c r="D69" s="1">
        <v>5</v>
      </c>
      <c r="E69" s="1">
        <v>0</v>
      </c>
      <c r="F69" s="1">
        <v>0</v>
      </c>
      <c r="G69" s="1">
        <v>0</v>
      </c>
      <c r="H69" s="1">
        <v>0</v>
      </c>
    </row>
    <row r="70" spans="2:8" ht="12.75">
      <c r="B70" s="3" t="s">
        <v>135</v>
      </c>
      <c r="C70" s="1">
        <v>19</v>
      </c>
      <c r="D70" s="1">
        <v>10</v>
      </c>
      <c r="E70" s="1">
        <v>1</v>
      </c>
      <c r="F70" s="1">
        <v>4</v>
      </c>
      <c r="G70" s="1">
        <v>3</v>
      </c>
      <c r="H70" s="1">
        <v>1</v>
      </c>
    </row>
    <row r="71" spans="2:8" ht="12.75">
      <c r="B71" s="3" t="s">
        <v>136</v>
      </c>
      <c r="C71" s="1">
        <v>18</v>
      </c>
      <c r="D71" s="1">
        <v>4</v>
      </c>
      <c r="E71" s="1">
        <v>2</v>
      </c>
      <c r="F71" s="1">
        <v>9</v>
      </c>
      <c r="G71" s="1">
        <v>2</v>
      </c>
      <c r="H71" s="1">
        <v>1</v>
      </c>
    </row>
    <row r="72" spans="2:8" ht="12.75">
      <c r="B72" s="3" t="s">
        <v>137</v>
      </c>
      <c r="C72" s="1">
        <v>11</v>
      </c>
      <c r="D72" s="1">
        <v>7</v>
      </c>
      <c r="E72" s="1">
        <v>1</v>
      </c>
      <c r="F72" s="1">
        <v>0</v>
      </c>
      <c r="G72" s="1">
        <v>2</v>
      </c>
      <c r="H72" s="1">
        <v>1</v>
      </c>
    </row>
    <row r="73" spans="2:8" ht="12.75">
      <c r="B73" s="3" t="s">
        <v>138</v>
      </c>
      <c r="C73" s="1">
        <v>44</v>
      </c>
      <c r="D73" s="1">
        <v>19</v>
      </c>
      <c r="E73" s="1">
        <v>2</v>
      </c>
      <c r="F73" s="1">
        <v>9</v>
      </c>
      <c r="G73" s="1">
        <v>7</v>
      </c>
      <c r="H73" s="1">
        <v>7</v>
      </c>
    </row>
    <row r="74" spans="2:8" ht="12.75">
      <c r="B74" s="3" t="s">
        <v>139</v>
      </c>
      <c r="C74" s="1">
        <v>58</v>
      </c>
      <c r="D74" s="1">
        <v>42</v>
      </c>
      <c r="E74" s="1">
        <v>2</v>
      </c>
      <c r="F74" s="1">
        <v>7</v>
      </c>
      <c r="G74" s="1">
        <v>5</v>
      </c>
      <c r="H74" s="1">
        <v>2</v>
      </c>
    </row>
    <row r="75" spans="2:8" ht="12.75">
      <c r="B75" s="3" t="s">
        <v>4</v>
      </c>
      <c r="C75" s="1">
        <v>14</v>
      </c>
      <c r="D75" s="1">
        <v>6</v>
      </c>
      <c r="E75" s="1">
        <v>1</v>
      </c>
      <c r="F75" s="1">
        <v>2</v>
      </c>
      <c r="G75" s="1">
        <v>4</v>
      </c>
      <c r="H75" s="1">
        <v>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M66"/>
  <sheetViews>
    <sheetView showGridLines="0" zoomScalePageLayoutView="0" workbookViewId="0" topLeftCell="A1">
      <selection activeCell="D82" sqref="D82"/>
    </sheetView>
  </sheetViews>
  <sheetFormatPr defaultColWidth="9.00390625" defaultRowHeight="13.5"/>
  <cols>
    <col min="1" max="2" width="5.625" style="5" customWidth="1"/>
    <col min="3" max="3" width="9.375" style="5" bestFit="1" customWidth="1"/>
    <col min="4" max="16384" width="8.875" style="5" customWidth="1"/>
  </cols>
  <sheetData>
    <row r="3" spans="2:13" ht="15.75">
      <c r="B3" s="64" t="s">
        <v>14</v>
      </c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2:13" ht="10.5">
      <c r="B4" s="67" t="s">
        <v>15</v>
      </c>
      <c r="C4" s="68"/>
      <c r="D4" s="69" t="s">
        <v>14</v>
      </c>
      <c r="E4" s="70"/>
      <c r="F4" s="70"/>
      <c r="G4" s="70"/>
      <c r="H4" s="70"/>
      <c r="I4" s="70"/>
      <c r="J4" s="70"/>
      <c r="K4" s="70"/>
      <c r="L4" s="70"/>
      <c r="M4" s="71"/>
    </row>
    <row r="5" spans="2:13" ht="10.5">
      <c r="B5" s="72"/>
      <c r="C5" s="73"/>
      <c r="D5" s="74"/>
      <c r="E5" s="75" t="s">
        <v>16</v>
      </c>
      <c r="F5" s="76"/>
      <c r="G5" s="76"/>
      <c r="H5" s="76"/>
      <c r="I5" s="77" t="s">
        <v>17</v>
      </c>
      <c r="J5" s="78"/>
      <c r="K5" s="78"/>
      <c r="L5" s="78"/>
      <c r="M5" s="79"/>
    </row>
    <row r="6" spans="2:13" ht="12">
      <c r="B6" s="80"/>
      <c r="C6" s="81"/>
      <c r="D6" s="82"/>
      <c r="E6" s="83"/>
      <c r="F6" s="84" t="s">
        <v>18</v>
      </c>
      <c r="G6" s="85" t="s">
        <v>19</v>
      </c>
      <c r="H6" s="86" t="s">
        <v>20</v>
      </c>
      <c r="I6" s="87"/>
      <c r="J6" s="88" t="s">
        <v>21</v>
      </c>
      <c r="K6" s="89" t="s">
        <v>97</v>
      </c>
      <c r="L6" s="90" t="s">
        <v>98</v>
      </c>
      <c r="M6" s="91" t="s">
        <v>22</v>
      </c>
    </row>
    <row r="7" spans="2:13" ht="12">
      <c r="B7" s="92" t="s">
        <v>23</v>
      </c>
      <c r="C7" s="93" t="s">
        <v>24</v>
      </c>
      <c r="D7" s="94">
        <v>-63.3</v>
      </c>
      <c r="E7" s="95">
        <v>-23.7</v>
      </c>
      <c r="F7" s="96">
        <v>-6.1</v>
      </c>
      <c r="G7" s="96">
        <v>-3.6</v>
      </c>
      <c r="H7" s="96">
        <v>-14</v>
      </c>
      <c r="I7" s="97">
        <v>-39.6</v>
      </c>
      <c r="J7" s="96">
        <v>-8</v>
      </c>
      <c r="K7" s="96">
        <v>-9.7</v>
      </c>
      <c r="L7" s="98">
        <v>-8.6</v>
      </c>
      <c r="M7" s="99">
        <v>-13.3</v>
      </c>
    </row>
    <row r="8" spans="2:13" ht="12">
      <c r="B8" s="92"/>
      <c r="C8" s="100" t="s">
        <v>5</v>
      </c>
      <c r="D8" s="94">
        <v>-64</v>
      </c>
      <c r="E8" s="95">
        <v>-23.1</v>
      </c>
      <c r="F8" s="101">
        <v>-7.6</v>
      </c>
      <c r="G8" s="102">
        <v>-5</v>
      </c>
      <c r="H8" s="103">
        <v>-10.5</v>
      </c>
      <c r="I8" s="97">
        <v>-40.9</v>
      </c>
      <c r="J8" s="101">
        <v>-8</v>
      </c>
      <c r="K8" s="104">
        <v>-10.1</v>
      </c>
      <c r="L8" s="105">
        <v>-9.4</v>
      </c>
      <c r="M8" s="106">
        <v>-13.4</v>
      </c>
    </row>
    <row r="9" spans="2:13" ht="10.5">
      <c r="B9" s="107" t="s">
        <v>25</v>
      </c>
      <c r="C9" s="108" t="s">
        <v>26</v>
      </c>
      <c r="D9" s="109">
        <f aca="true" t="shared" si="0" ref="D9:D20">E9+I9</f>
        <v>-54.5</v>
      </c>
      <c r="E9" s="110">
        <f aca="true" t="shared" si="1" ref="E9:E20">F9+G9+H9</f>
        <v>-17.299999999999997</v>
      </c>
      <c r="F9" s="111">
        <v>-4.7</v>
      </c>
      <c r="G9" s="112">
        <v>-4</v>
      </c>
      <c r="H9" s="113">
        <v>-8.6</v>
      </c>
      <c r="I9" s="114">
        <f aca="true" t="shared" si="2" ref="I9:I20">J9+K9+L9+M9</f>
        <v>-37.2</v>
      </c>
      <c r="J9" s="111">
        <v>-6.8</v>
      </c>
      <c r="K9" s="112">
        <v>-9</v>
      </c>
      <c r="L9" s="113">
        <v>-8.5</v>
      </c>
      <c r="M9" s="112">
        <v>-12.9</v>
      </c>
    </row>
    <row r="10" spans="2:13" ht="10.5">
      <c r="B10" s="92"/>
      <c r="C10" s="93" t="s">
        <v>27</v>
      </c>
      <c r="D10" s="115">
        <f t="shared" si="0"/>
        <v>-65</v>
      </c>
      <c r="E10" s="116">
        <f t="shared" si="1"/>
        <v>-25.9</v>
      </c>
      <c r="F10" s="117">
        <v>-5.6</v>
      </c>
      <c r="G10" s="118">
        <v>-3.9</v>
      </c>
      <c r="H10" s="119">
        <v>-16.4</v>
      </c>
      <c r="I10" s="120">
        <f t="shared" si="2"/>
        <v>-39.099999999999994</v>
      </c>
      <c r="J10" s="117">
        <v>-6.8</v>
      </c>
      <c r="K10" s="118">
        <v>-9.9</v>
      </c>
      <c r="L10" s="119">
        <v>-9.6</v>
      </c>
      <c r="M10" s="118">
        <v>-12.8</v>
      </c>
    </row>
    <row r="11" spans="2:13" ht="10.5">
      <c r="B11" s="92"/>
      <c r="C11" s="93" t="s">
        <v>24</v>
      </c>
      <c r="D11" s="115">
        <f t="shared" si="0"/>
        <v>-77.00999999999999</v>
      </c>
      <c r="E11" s="116">
        <f t="shared" si="1"/>
        <v>-34.5</v>
      </c>
      <c r="F11" s="117">
        <v>-8.8</v>
      </c>
      <c r="G11" s="118">
        <v>-9.1</v>
      </c>
      <c r="H11" s="119">
        <v>-16.6</v>
      </c>
      <c r="I11" s="120">
        <f t="shared" si="2"/>
        <v>-42.51</v>
      </c>
      <c r="J11" s="117">
        <v>-8.67</v>
      </c>
      <c r="K11" s="118">
        <v>-9.34</v>
      </c>
      <c r="L11" s="119">
        <v>-10.56</v>
      </c>
      <c r="M11" s="118">
        <v>-13.94</v>
      </c>
    </row>
    <row r="12" spans="2:13" ht="10.5">
      <c r="B12" s="121"/>
      <c r="C12" s="100" t="s">
        <v>5</v>
      </c>
      <c r="D12" s="122">
        <f t="shared" si="0"/>
        <v>-104.7</v>
      </c>
      <c r="E12" s="123">
        <f t="shared" si="1"/>
        <v>-55.5</v>
      </c>
      <c r="F12" s="124">
        <v>-15.2</v>
      </c>
      <c r="G12" s="125">
        <v>-12.1</v>
      </c>
      <c r="H12" s="126">
        <v>-28.2</v>
      </c>
      <c r="I12" s="127">
        <f t="shared" si="2"/>
        <v>-49.2</v>
      </c>
      <c r="J12" s="124">
        <v>-10.3</v>
      </c>
      <c r="K12" s="125">
        <v>-11.4</v>
      </c>
      <c r="L12" s="126">
        <v>-11.7</v>
      </c>
      <c r="M12" s="125">
        <v>-15.8</v>
      </c>
    </row>
    <row r="13" spans="2:13" ht="10.5">
      <c r="B13" s="107" t="s">
        <v>28</v>
      </c>
      <c r="C13" s="108" t="s">
        <v>26</v>
      </c>
      <c r="D13" s="109">
        <f t="shared" si="0"/>
        <v>-107.3</v>
      </c>
      <c r="E13" s="110">
        <f t="shared" si="1"/>
        <v>-57.9</v>
      </c>
      <c r="F13" s="111">
        <v>-16.2</v>
      </c>
      <c r="G13" s="112">
        <v>-13.3</v>
      </c>
      <c r="H13" s="113">
        <v>-28.4</v>
      </c>
      <c r="I13" s="114">
        <f t="shared" si="2"/>
        <v>-49.4</v>
      </c>
      <c r="J13" s="111">
        <v>-9.9</v>
      </c>
      <c r="K13" s="112">
        <v>-11.3</v>
      </c>
      <c r="L13" s="113">
        <v>-12.3</v>
      </c>
      <c r="M13" s="112">
        <v>-15.9</v>
      </c>
    </row>
    <row r="14" spans="2:13" ht="10.5">
      <c r="B14" s="92"/>
      <c r="C14" s="93" t="s">
        <v>27</v>
      </c>
      <c r="D14" s="115">
        <f t="shared" si="0"/>
        <v>-125.3</v>
      </c>
      <c r="E14" s="116">
        <f t="shared" si="1"/>
        <v>-69.5</v>
      </c>
      <c r="F14" s="117">
        <v>-20.8</v>
      </c>
      <c r="G14" s="118">
        <v>-16.7</v>
      </c>
      <c r="H14" s="119">
        <v>-32</v>
      </c>
      <c r="I14" s="120">
        <f t="shared" si="2"/>
        <v>-55.8</v>
      </c>
      <c r="J14" s="117">
        <v>-10.6</v>
      </c>
      <c r="K14" s="118">
        <v>-13.3</v>
      </c>
      <c r="L14" s="119">
        <v>-13.7</v>
      </c>
      <c r="M14" s="118">
        <v>-18.2</v>
      </c>
    </row>
    <row r="15" spans="2:13" ht="10.5">
      <c r="B15" s="92"/>
      <c r="C15" s="93" t="s">
        <v>24</v>
      </c>
      <c r="D15" s="115">
        <f t="shared" si="0"/>
        <v>-128</v>
      </c>
      <c r="E15" s="116">
        <f t="shared" si="1"/>
        <v>-73.1</v>
      </c>
      <c r="F15" s="117">
        <v>-22.1</v>
      </c>
      <c r="G15" s="118">
        <v>-19.4</v>
      </c>
      <c r="H15" s="119">
        <v>-31.6</v>
      </c>
      <c r="I15" s="120">
        <f t="shared" si="2"/>
        <v>-54.9</v>
      </c>
      <c r="J15" s="117">
        <v>-10.1</v>
      </c>
      <c r="K15" s="118">
        <v>-13.2</v>
      </c>
      <c r="L15" s="119">
        <v>-14.1</v>
      </c>
      <c r="M15" s="118">
        <v>-17.5</v>
      </c>
    </row>
    <row r="16" spans="2:13" ht="10.5">
      <c r="B16" s="121"/>
      <c r="C16" s="100" t="s">
        <v>5</v>
      </c>
      <c r="D16" s="122">
        <f t="shared" si="0"/>
        <v>-139.2</v>
      </c>
      <c r="E16" s="123">
        <f t="shared" si="1"/>
        <v>-77.3</v>
      </c>
      <c r="F16" s="124">
        <v>-26</v>
      </c>
      <c r="G16" s="125">
        <v>-27.1</v>
      </c>
      <c r="H16" s="126">
        <v>-24.2</v>
      </c>
      <c r="I16" s="127">
        <f t="shared" si="2"/>
        <v>-61.900000000000006</v>
      </c>
      <c r="J16" s="124">
        <v>-11.9</v>
      </c>
      <c r="K16" s="125">
        <v>-15.4</v>
      </c>
      <c r="L16" s="126">
        <v>-15.9</v>
      </c>
      <c r="M16" s="125">
        <v>-18.7</v>
      </c>
    </row>
    <row r="17" spans="2:13" ht="10.5">
      <c r="B17" s="107" t="s">
        <v>31</v>
      </c>
      <c r="C17" s="108" t="s">
        <v>26</v>
      </c>
      <c r="D17" s="109">
        <f t="shared" si="0"/>
        <v>-143.6</v>
      </c>
      <c r="E17" s="110">
        <f t="shared" si="1"/>
        <v>-77.69999999999999</v>
      </c>
      <c r="F17" s="128">
        <v>-28.4</v>
      </c>
      <c r="G17" s="128">
        <v>-30.9</v>
      </c>
      <c r="H17" s="128">
        <v>-18.4</v>
      </c>
      <c r="I17" s="114">
        <f t="shared" si="2"/>
        <v>-65.9</v>
      </c>
      <c r="J17" s="128">
        <v>-14.4</v>
      </c>
      <c r="K17" s="128">
        <v>-16.3</v>
      </c>
      <c r="L17" s="128">
        <v>-16.1</v>
      </c>
      <c r="M17" s="129">
        <v>-19.1</v>
      </c>
    </row>
    <row r="18" spans="2:13" ht="10.5">
      <c r="B18" s="130"/>
      <c r="C18" s="93" t="s">
        <v>27</v>
      </c>
      <c r="D18" s="115">
        <f t="shared" si="0"/>
        <v>-125.1</v>
      </c>
      <c r="E18" s="116">
        <f t="shared" si="1"/>
        <v>-61.00000000000001</v>
      </c>
      <c r="F18" s="131">
        <v>-24.1</v>
      </c>
      <c r="G18" s="131">
        <v>-27.8</v>
      </c>
      <c r="H18" s="131">
        <v>-9.1</v>
      </c>
      <c r="I18" s="120">
        <f t="shared" si="2"/>
        <v>-64.1</v>
      </c>
      <c r="J18" s="131">
        <v>-14.2</v>
      </c>
      <c r="K18" s="131">
        <v>-16.5</v>
      </c>
      <c r="L18" s="131">
        <v>-15</v>
      </c>
      <c r="M18" s="132">
        <v>-18.4</v>
      </c>
    </row>
    <row r="19" spans="2:13" ht="10.5">
      <c r="B19" s="130"/>
      <c r="C19" s="93" t="s">
        <v>24</v>
      </c>
      <c r="D19" s="115">
        <f t="shared" si="0"/>
        <v>-126</v>
      </c>
      <c r="E19" s="116">
        <f t="shared" si="1"/>
        <v>-61.9</v>
      </c>
      <c r="F19" s="131">
        <v>-23.4</v>
      </c>
      <c r="G19" s="131">
        <v>-26.9</v>
      </c>
      <c r="H19" s="131">
        <v>-11.6</v>
      </c>
      <c r="I19" s="120">
        <f t="shared" si="2"/>
        <v>-64.1</v>
      </c>
      <c r="J19" s="131">
        <v>-14</v>
      </c>
      <c r="K19" s="131">
        <v>-15.6</v>
      </c>
      <c r="L19" s="131">
        <v>-15.6</v>
      </c>
      <c r="M19" s="132">
        <v>-18.9</v>
      </c>
    </row>
    <row r="20" spans="2:13" ht="10.5">
      <c r="B20" s="133"/>
      <c r="C20" s="100" t="s">
        <v>5</v>
      </c>
      <c r="D20" s="122">
        <f t="shared" si="0"/>
        <v>-107.1</v>
      </c>
      <c r="E20" s="123">
        <f t="shared" si="1"/>
        <v>-44.8</v>
      </c>
      <c r="F20" s="134">
        <v>-21.7</v>
      </c>
      <c r="G20" s="134">
        <v>-25.6</v>
      </c>
      <c r="H20" s="134">
        <v>2.5</v>
      </c>
      <c r="I20" s="127">
        <f t="shared" si="2"/>
        <v>-62.3</v>
      </c>
      <c r="J20" s="134">
        <v>-13.5</v>
      </c>
      <c r="K20" s="134">
        <v>-15.7</v>
      </c>
      <c r="L20" s="134">
        <v>-14.4</v>
      </c>
      <c r="M20" s="135">
        <v>-18.7</v>
      </c>
    </row>
    <row r="21" spans="2:13" ht="10.5">
      <c r="B21" s="92" t="s">
        <v>32</v>
      </c>
      <c r="C21" s="93" t="s">
        <v>26</v>
      </c>
      <c r="D21" s="115">
        <v>-99.2</v>
      </c>
      <c r="E21" s="116">
        <v>-40.5</v>
      </c>
      <c r="F21" s="131">
        <v>-16.7</v>
      </c>
      <c r="G21" s="131">
        <v>-21.7</v>
      </c>
      <c r="H21" s="131">
        <v>-2.1</v>
      </c>
      <c r="I21" s="120">
        <v>-58.7</v>
      </c>
      <c r="J21" s="131">
        <v>-12.4</v>
      </c>
      <c r="K21" s="131">
        <v>-14.6</v>
      </c>
      <c r="L21" s="131">
        <v>-14.4</v>
      </c>
      <c r="M21" s="131">
        <v>-17.3</v>
      </c>
    </row>
    <row r="22" spans="2:13" ht="10.5">
      <c r="B22" s="92"/>
      <c r="C22" s="93" t="s">
        <v>27</v>
      </c>
      <c r="D22" s="115">
        <v>-88.10000000000001</v>
      </c>
      <c r="E22" s="116">
        <v>-35.2</v>
      </c>
      <c r="F22" s="131">
        <v>-13.2</v>
      </c>
      <c r="G22" s="131">
        <v>-18.5</v>
      </c>
      <c r="H22" s="131">
        <v>-3.5</v>
      </c>
      <c r="I22" s="120">
        <v>-52.900000000000006</v>
      </c>
      <c r="J22" s="131">
        <v>-12.8</v>
      </c>
      <c r="K22" s="131">
        <v>-14.4</v>
      </c>
      <c r="L22" s="131">
        <v>-10.4</v>
      </c>
      <c r="M22" s="131">
        <v>-15.3</v>
      </c>
    </row>
    <row r="23" spans="2:13" ht="10.5">
      <c r="B23" s="92"/>
      <c r="C23" s="93" t="s">
        <v>24</v>
      </c>
      <c r="D23" s="115">
        <v>-83</v>
      </c>
      <c r="E23" s="116">
        <v>-39.6</v>
      </c>
      <c r="F23" s="131">
        <v>-15</v>
      </c>
      <c r="G23" s="131">
        <v>-19.5</v>
      </c>
      <c r="H23" s="131">
        <v>-5.1</v>
      </c>
      <c r="I23" s="120">
        <v>-43.4</v>
      </c>
      <c r="J23" s="131">
        <v>-6.3</v>
      </c>
      <c r="K23" s="131">
        <v>-11.9</v>
      </c>
      <c r="L23" s="131">
        <v>-10</v>
      </c>
      <c r="M23" s="131">
        <v>-15.2</v>
      </c>
    </row>
    <row r="24" spans="2:13" ht="10.5">
      <c r="B24" s="121"/>
      <c r="C24" s="100" t="s">
        <v>13</v>
      </c>
      <c r="D24" s="122">
        <v>-81.9</v>
      </c>
      <c r="E24" s="123">
        <v>-36.9</v>
      </c>
      <c r="F24" s="134">
        <v>-13.4</v>
      </c>
      <c r="G24" s="134">
        <v>-16.5</v>
      </c>
      <c r="H24" s="134">
        <v>-7</v>
      </c>
      <c r="I24" s="127">
        <v>-45</v>
      </c>
      <c r="J24" s="134">
        <v>-5.7</v>
      </c>
      <c r="K24" s="134">
        <v>-11.5</v>
      </c>
      <c r="L24" s="134">
        <v>-12.5</v>
      </c>
      <c r="M24" s="134">
        <v>-15.3</v>
      </c>
    </row>
    <row r="25" spans="2:13" ht="10.5">
      <c r="B25" s="66"/>
      <c r="C25" s="66"/>
      <c r="D25" s="66"/>
      <c r="E25" s="66"/>
      <c r="F25" s="136"/>
      <c r="G25" s="66"/>
      <c r="H25" s="66"/>
      <c r="I25" s="66"/>
      <c r="J25" s="66"/>
      <c r="K25" s="66"/>
      <c r="L25" s="66"/>
      <c r="M25" s="66"/>
    </row>
    <row r="26" spans="2:13" ht="15.75">
      <c r="B26" s="64" t="s">
        <v>29</v>
      </c>
      <c r="C26" s="66"/>
      <c r="D26" s="66"/>
      <c r="E26" s="66"/>
      <c r="F26" s="136"/>
      <c r="G26" s="66"/>
      <c r="H26" s="66"/>
      <c r="I26" s="66"/>
      <c r="J26" s="66"/>
      <c r="K26" s="66"/>
      <c r="L26" s="66"/>
      <c r="M26" s="66"/>
    </row>
    <row r="27" spans="2:13" ht="10.5">
      <c r="B27" s="67" t="s">
        <v>15</v>
      </c>
      <c r="C27" s="68"/>
      <c r="D27" s="69" t="s">
        <v>14</v>
      </c>
      <c r="E27" s="70"/>
      <c r="F27" s="70"/>
      <c r="G27" s="70"/>
      <c r="H27" s="70"/>
      <c r="I27" s="70"/>
      <c r="J27" s="70"/>
      <c r="K27" s="70"/>
      <c r="L27" s="70"/>
      <c r="M27" s="71"/>
    </row>
    <row r="28" spans="2:13" ht="10.5">
      <c r="B28" s="72"/>
      <c r="C28" s="73"/>
      <c r="D28" s="74"/>
      <c r="E28" s="75" t="s">
        <v>16</v>
      </c>
      <c r="F28" s="76"/>
      <c r="G28" s="76"/>
      <c r="H28" s="76"/>
      <c r="I28" s="77" t="s">
        <v>17</v>
      </c>
      <c r="J28" s="78"/>
      <c r="K28" s="78"/>
      <c r="L28" s="78"/>
      <c r="M28" s="79"/>
    </row>
    <row r="29" spans="2:13" ht="12">
      <c r="B29" s="80"/>
      <c r="C29" s="81"/>
      <c r="D29" s="82"/>
      <c r="E29" s="83"/>
      <c r="F29" s="88" t="s">
        <v>18</v>
      </c>
      <c r="G29" s="89" t="s">
        <v>19</v>
      </c>
      <c r="H29" s="137" t="s">
        <v>20</v>
      </c>
      <c r="I29" s="138"/>
      <c r="J29" s="88" t="s">
        <v>21</v>
      </c>
      <c r="K29" s="89" t="s">
        <v>99</v>
      </c>
      <c r="L29" s="90" t="s">
        <v>98</v>
      </c>
      <c r="M29" s="91" t="s">
        <v>22</v>
      </c>
    </row>
    <row r="30" spans="2:13" ht="10.5">
      <c r="B30" s="92" t="s">
        <v>23</v>
      </c>
      <c r="C30" s="100" t="s">
        <v>5</v>
      </c>
      <c r="D30" s="139">
        <f>D8-D7</f>
        <v>-0.7000000000000028</v>
      </c>
      <c r="E30" s="140">
        <f aca="true" t="shared" si="3" ref="E30:M30">E8-E7</f>
        <v>0.5999999999999979</v>
      </c>
      <c r="F30" s="141">
        <f t="shared" si="3"/>
        <v>-1.5</v>
      </c>
      <c r="G30" s="141">
        <f t="shared" si="3"/>
        <v>-1.4</v>
      </c>
      <c r="H30" s="141">
        <f t="shared" si="3"/>
        <v>3.5</v>
      </c>
      <c r="I30" s="142">
        <f t="shared" si="3"/>
        <v>-1.2999999999999972</v>
      </c>
      <c r="J30" s="141">
        <f t="shared" si="3"/>
        <v>0</v>
      </c>
      <c r="K30" s="141">
        <f t="shared" si="3"/>
        <v>-0.40000000000000036</v>
      </c>
      <c r="L30" s="141">
        <f t="shared" si="3"/>
        <v>-0.8000000000000007</v>
      </c>
      <c r="M30" s="141">
        <f t="shared" si="3"/>
        <v>-0.09999999999999964</v>
      </c>
    </row>
    <row r="31" spans="2:13" ht="10.5">
      <c r="B31" s="107" t="s">
        <v>25</v>
      </c>
      <c r="C31" s="108" t="s">
        <v>26</v>
      </c>
      <c r="D31" s="115">
        <v>9.5</v>
      </c>
      <c r="E31" s="143">
        <v>5.7</v>
      </c>
      <c r="F31" s="111">
        <v>2.9</v>
      </c>
      <c r="G31" s="112">
        <v>1</v>
      </c>
      <c r="H31" s="113">
        <v>1.9</v>
      </c>
      <c r="I31" s="144">
        <v>3.6</v>
      </c>
      <c r="J31" s="111">
        <v>1.2</v>
      </c>
      <c r="K31" s="112">
        <v>1.1</v>
      </c>
      <c r="L31" s="113">
        <v>0.9</v>
      </c>
      <c r="M31" s="145">
        <v>0.5</v>
      </c>
    </row>
    <row r="32" spans="2:13" ht="10.5">
      <c r="B32" s="92"/>
      <c r="C32" s="93" t="s">
        <v>27</v>
      </c>
      <c r="D32" s="115">
        <f aca="true" t="shared" si="4" ref="D32:M46">D10-D9</f>
        <v>-10.5</v>
      </c>
      <c r="E32" s="116">
        <f>E10-E9</f>
        <v>-8.600000000000001</v>
      </c>
      <c r="F32" s="146">
        <f aca="true" t="shared" si="5" ref="F32:M32">F10-F9</f>
        <v>-0.8999999999999995</v>
      </c>
      <c r="G32" s="146">
        <f t="shared" si="5"/>
        <v>0.10000000000000009</v>
      </c>
      <c r="H32" s="146">
        <f t="shared" si="5"/>
        <v>-7.799999999999999</v>
      </c>
      <c r="I32" s="120">
        <f t="shared" si="5"/>
        <v>-1.8999999999999915</v>
      </c>
      <c r="J32" s="146">
        <f t="shared" si="5"/>
        <v>0</v>
      </c>
      <c r="K32" s="146">
        <f t="shared" si="5"/>
        <v>-0.9000000000000004</v>
      </c>
      <c r="L32" s="146">
        <f t="shared" si="5"/>
        <v>-1.0999999999999996</v>
      </c>
      <c r="M32" s="147">
        <f t="shared" si="5"/>
        <v>0.09999999999999964</v>
      </c>
    </row>
    <row r="33" spans="2:13" ht="10.5">
      <c r="B33" s="92"/>
      <c r="C33" s="93" t="s">
        <v>24</v>
      </c>
      <c r="D33" s="115">
        <f t="shared" si="4"/>
        <v>-12.009999999999991</v>
      </c>
      <c r="E33" s="116">
        <f t="shared" si="4"/>
        <v>-8.600000000000001</v>
      </c>
      <c r="F33" s="146">
        <f t="shared" si="4"/>
        <v>-3.200000000000001</v>
      </c>
      <c r="G33" s="146">
        <f t="shared" si="4"/>
        <v>-5.199999999999999</v>
      </c>
      <c r="H33" s="146">
        <f t="shared" si="4"/>
        <v>-0.20000000000000284</v>
      </c>
      <c r="I33" s="120">
        <f t="shared" si="4"/>
        <v>-3.4100000000000037</v>
      </c>
      <c r="J33" s="146">
        <f t="shared" si="4"/>
        <v>-1.87</v>
      </c>
      <c r="K33" s="146">
        <f t="shared" si="4"/>
        <v>0.5600000000000005</v>
      </c>
      <c r="L33" s="146">
        <f t="shared" si="4"/>
        <v>-0.9600000000000009</v>
      </c>
      <c r="M33" s="147">
        <f t="shared" si="4"/>
        <v>-1.1399999999999988</v>
      </c>
    </row>
    <row r="34" spans="2:13" ht="10.5">
      <c r="B34" s="121"/>
      <c r="C34" s="100" t="s">
        <v>5</v>
      </c>
      <c r="D34" s="115">
        <f t="shared" si="4"/>
        <v>-27.690000000000012</v>
      </c>
      <c r="E34" s="116">
        <f t="shared" si="4"/>
        <v>-21</v>
      </c>
      <c r="F34" s="146">
        <f t="shared" si="4"/>
        <v>-6.399999999999999</v>
      </c>
      <c r="G34" s="146">
        <f t="shared" si="4"/>
        <v>-3</v>
      </c>
      <c r="H34" s="146">
        <f t="shared" si="4"/>
        <v>-11.599999999999998</v>
      </c>
      <c r="I34" s="120">
        <f t="shared" si="4"/>
        <v>-6.690000000000005</v>
      </c>
      <c r="J34" s="146">
        <f t="shared" si="4"/>
        <v>-1.6300000000000008</v>
      </c>
      <c r="K34" s="146">
        <f t="shared" si="4"/>
        <v>-2.0600000000000005</v>
      </c>
      <c r="L34" s="146">
        <f t="shared" si="4"/>
        <v>-1.1399999999999988</v>
      </c>
      <c r="M34" s="147">
        <f t="shared" si="4"/>
        <v>-1.8600000000000012</v>
      </c>
    </row>
    <row r="35" spans="2:13" ht="10.5">
      <c r="B35" s="107" t="s">
        <v>28</v>
      </c>
      <c r="C35" s="108" t="s">
        <v>26</v>
      </c>
      <c r="D35" s="109">
        <f t="shared" si="4"/>
        <v>-2.5999999999999943</v>
      </c>
      <c r="E35" s="110">
        <f t="shared" si="4"/>
        <v>-2.3999999999999986</v>
      </c>
      <c r="F35" s="148">
        <f t="shared" si="4"/>
        <v>-1</v>
      </c>
      <c r="G35" s="148">
        <f t="shared" si="4"/>
        <v>-1.200000000000001</v>
      </c>
      <c r="H35" s="148">
        <f t="shared" si="4"/>
        <v>-0.1999999999999993</v>
      </c>
      <c r="I35" s="114">
        <f t="shared" si="4"/>
        <v>-0.19999999999999574</v>
      </c>
      <c r="J35" s="148">
        <f t="shared" si="4"/>
        <v>0.40000000000000036</v>
      </c>
      <c r="K35" s="148">
        <f t="shared" si="4"/>
        <v>0.09999999999999964</v>
      </c>
      <c r="L35" s="148">
        <f t="shared" si="4"/>
        <v>-0.6000000000000014</v>
      </c>
      <c r="M35" s="149">
        <f t="shared" si="4"/>
        <v>-0.09999999999999964</v>
      </c>
    </row>
    <row r="36" spans="2:13" ht="10.5">
      <c r="B36" s="92"/>
      <c r="C36" s="93" t="s">
        <v>27</v>
      </c>
      <c r="D36" s="115">
        <f t="shared" si="4"/>
        <v>-18</v>
      </c>
      <c r="E36" s="116">
        <f t="shared" si="4"/>
        <v>-11.600000000000001</v>
      </c>
      <c r="F36" s="146">
        <f t="shared" si="4"/>
        <v>-4.600000000000001</v>
      </c>
      <c r="G36" s="146">
        <f t="shared" si="4"/>
        <v>-3.3999999999999986</v>
      </c>
      <c r="H36" s="146">
        <f t="shared" si="4"/>
        <v>-3.6000000000000014</v>
      </c>
      <c r="I36" s="120">
        <f t="shared" si="4"/>
        <v>-6.399999999999999</v>
      </c>
      <c r="J36" s="146">
        <f t="shared" si="4"/>
        <v>-0.6999999999999993</v>
      </c>
      <c r="K36" s="146">
        <f t="shared" si="4"/>
        <v>-2</v>
      </c>
      <c r="L36" s="146">
        <f t="shared" si="4"/>
        <v>-1.3999999999999986</v>
      </c>
      <c r="M36" s="147">
        <f t="shared" si="4"/>
        <v>-2.299999999999999</v>
      </c>
    </row>
    <row r="37" spans="2:13" ht="10.5">
      <c r="B37" s="92"/>
      <c r="C37" s="93" t="s">
        <v>24</v>
      </c>
      <c r="D37" s="115">
        <f t="shared" si="4"/>
        <v>-2.700000000000003</v>
      </c>
      <c r="E37" s="116">
        <f t="shared" si="4"/>
        <v>-3.5999999999999943</v>
      </c>
      <c r="F37" s="146">
        <f t="shared" si="4"/>
        <v>-1.3000000000000007</v>
      </c>
      <c r="G37" s="146">
        <f t="shared" si="4"/>
        <v>-2.6999999999999993</v>
      </c>
      <c r="H37" s="146">
        <f t="shared" si="4"/>
        <v>0.3999999999999986</v>
      </c>
      <c r="I37" s="120">
        <f t="shared" si="4"/>
        <v>0.8999999999999986</v>
      </c>
      <c r="J37" s="146">
        <f t="shared" si="4"/>
        <v>0.5</v>
      </c>
      <c r="K37" s="146">
        <f t="shared" si="4"/>
        <v>0.10000000000000142</v>
      </c>
      <c r="L37" s="146">
        <f t="shared" si="4"/>
        <v>-0.40000000000000036</v>
      </c>
      <c r="M37" s="147">
        <f t="shared" si="4"/>
        <v>0.6999999999999993</v>
      </c>
    </row>
    <row r="38" spans="2:13" ht="10.5">
      <c r="B38" s="121"/>
      <c r="C38" s="100" t="s">
        <v>5</v>
      </c>
      <c r="D38" s="122">
        <f t="shared" si="4"/>
        <v>-11.199999999999989</v>
      </c>
      <c r="E38" s="123">
        <f t="shared" si="4"/>
        <v>-4.200000000000003</v>
      </c>
      <c r="F38" s="150">
        <f t="shared" si="4"/>
        <v>-3.8999999999999986</v>
      </c>
      <c r="G38" s="150">
        <f t="shared" si="4"/>
        <v>-7.700000000000003</v>
      </c>
      <c r="H38" s="150">
        <f t="shared" si="4"/>
        <v>7.400000000000002</v>
      </c>
      <c r="I38" s="127">
        <f t="shared" si="4"/>
        <v>-7.000000000000007</v>
      </c>
      <c r="J38" s="150">
        <f t="shared" si="4"/>
        <v>-1.8000000000000007</v>
      </c>
      <c r="K38" s="150">
        <f t="shared" si="4"/>
        <v>-2.200000000000001</v>
      </c>
      <c r="L38" s="150">
        <f t="shared" si="4"/>
        <v>-1.8000000000000007</v>
      </c>
      <c r="M38" s="151">
        <f t="shared" si="4"/>
        <v>-1.1999999999999993</v>
      </c>
    </row>
    <row r="39" spans="2:13" ht="10.5">
      <c r="B39" s="107" t="s">
        <v>31</v>
      </c>
      <c r="C39" s="108" t="s">
        <v>26</v>
      </c>
      <c r="D39" s="115">
        <f t="shared" si="4"/>
        <v>-4.400000000000006</v>
      </c>
      <c r="E39" s="116">
        <f t="shared" si="4"/>
        <v>-0.3999999999999915</v>
      </c>
      <c r="F39" s="146">
        <f t="shared" si="4"/>
        <v>-2.3999999999999986</v>
      </c>
      <c r="G39" s="146">
        <f t="shared" si="4"/>
        <v>-3.799999999999997</v>
      </c>
      <c r="H39" s="146">
        <f t="shared" si="4"/>
        <v>5.800000000000001</v>
      </c>
      <c r="I39" s="120">
        <f t="shared" si="4"/>
        <v>-4</v>
      </c>
      <c r="J39" s="146">
        <f t="shared" si="4"/>
        <v>-2.5</v>
      </c>
      <c r="K39" s="146">
        <f t="shared" si="4"/>
        <v>-0.9000000000000004</v>
      </c>
      <c r="L39" s="146">
        <f t="shared" si="4"/>
        <v>-0.20000000000000107</v>
      </c>
      <c r="M39" s="147">
        <f t="shared" si="4"/>
        <v>-0.40000000000000213</v>
      </c>
    </row>
    <row r="40" spans="2:13" ht="10.5">
      <c r="B40" s="130"/>
      <c r="C40" s="93" t="s">
        <v>27</v>
      </c>
      <c r="D40" s="115">
        <f t="shared" si="4"/>
        <v>18.5</v>
      </c>
      <c r="E40" s="116">
        <f t="shared" si="4"/>
        <v>16.69999999999998</v>
      </c>
      <c r="F40" s="117">
        <f t="shared" si="4"/>
        <v>4.299999999999997</v>
      </c>
      <c r="G40" s="117">
        <f t="shared" si="4"/>
        <v>3.099999999999998</v>
      </c>
      <c r="H40" s="117">
        <f t="shared" si="4"/>
        <v>9.299999999999999</v>
      </c>
      <c r="I40" s="120">
        <f t="shared" si="4"/>
        <v>1.8000000000000114</v>
      </c>
      <c r="J40" s="146">
        <f t="shared" si="4"/>
        <v>0.20000000000000107</v>
      </c>
      <c r="K40" s="146">
        <f t="shared" si="4"/>
        <v>-0.1999999999999993</v>
      </c>
      <c r="L40" s="146">
        <f t="shared" si="4"/>
        <v>1.1000000000000014</v>
      </c>
      <c r="M40" s="147">
        <f t="shared" si="4"/>
        <v>0.7000000000000028</v>
      </c>
    </row>
    <row r="41" spans="2:13" ht="10.5">
      <c r="B41" s="130"/>
      <c r="C41" s="93" t="s">
        <v>24</v>
      </c>
      <c r="D41" s="115">
        <f t="shared" si="4"/>
        <v>-0.9000000000000057</v>
      </c>
      <c r="E41" s="116">
        <f t="shared" si="4"/>
        <v>-0.8999999999999915</v>
      </c>
      <c r="F41" s="117">
        <f t="shared" si="4"/>
        <v>0.7000000000000028</v>
      </c>
      <c r="G41" s="117">
        <f t="shared" si="4"/>
        <v>0.9000000000000021</v>
      </c>
      <c r="H41" s="117">
        <f t="shared" si="4"/>
        <v>-2.5</v>
      </c>
      <c r="I41" s="120">
        <f t="shared" si="4"/>
        <v>0</v>
      </c>
      <c r="J41" s="117">
        <f t="shared" si="4"/>
        <v>0.1999999999999993</v>
      </c>
      <c r="K41" s="117">
        <f t="shared" si="4"/>
        <v>0.9000000000000004</v>
      </c>
      <c r="L41" s="117">
        <f t="shared" si="4"/>
        <v>-0.5999999999999996</v>
      </c>
      <c r="M41" s="118">
        <f t="shared" si="4"/>
        <v>-0.5</v>
      </c>
    </row>
    <row r="42" spans="2:13" ht="10.5">
      <c r="B42" s="133"/>
      <c r="C42" s="100" t="s">
        <v>5</v>
      </c>
      <c r="D42" s="122">
        <f t="shared" si="4"/>
        <v>18.900000000000006</v>
      </c>
      <c r="E42" s="123">
        <f t="shared" si="4"/>
        <v>17.1</v>
      </c>
      <c r="F42" s="124">
        <f t="shared" si="4"/>
        <v>1.6999999999999993</v>
      </c>
      <c r="G42" s="124">
        <f t="shared" si="4"/>
        <v>1.2999999999999972</v>
      </c>
      <c r="H42" s="124">
        <f t="shared" si="4"/>
        <v>14.1</v>
      </c>
      <c r="I42" s="127">
        <f t="shared" si="4"/>
        <v>1.7999999999999972</v>
      </c>
      <c r="J42" s="124">
        <f t="shared" si="4"/>
        <v>0.5</v>
      </c>
      <c r="K42" s="124">
        <f t="shared" si="4"/>
        <v>-0.09999999999999964</v>
      </c>
      <c r="L42" s="124">
        <f t="shared" si="4"/>
        <v>1.1999999999999993</v>
      </c>
      <c r="M42" s="125">
        <f t="shared" si="4"/>
        <v>0.1999999999999993</v>
      </c>
    </row>
    <row r="43" spans="2:13" ht="10.5">
      <c r="B43" s="92" t="s">
        <v>32</v>
      </c>
      <c r="C43" s="93" t="s">
        <v>26</v>
      </c>
      <c r="D43" s="115">
        <f t="shared" si="4"/>
        <v>7.8999999999999915</v>
      </c>
      <c r="E43" s="116">
        <f t="shared" si="4"/>
        <v>4.299999999999997</v>
      </c>
      <c r="F43" s="117">
        <f t="shared" si="4"/>
        <v>5</v>
      </c>
      <c r="G43" s="117">
        <f t="shared" si="4"/>
        <v>3.900000000000002</v>
      </c>
      <c r="H43" s="117">
        <f t="shared" si="4"/>
        <v>-4.6</v>
      </c>
      <c r="I43" s="120">
        <f t="shared" si="4"/>
        <v>3.5999999999999943</v>
      </c>
      <c r="J43" s="117">
        <f t="shared" si="4"/>
        <v>1.0999999999999996</v>
      </c>
      <c r="K43" s="117">
        <f t="shared" si="4"/>
        <v>1.0999999999999996</v>
      </c>
      <c r="L43" s="117">
        <f t="shared" si="4"/>
        <v>0</v>
      </c>
      <c r="M43" s="118">
        <f t="shared" si="4"/>
        <v>1.3999999999999986</v>
      </c>
    </row>
    <row r="44" spans="2:13" ht="10.5">
      <c r="B44" s="92"/>
      <c r="C44" s="93" t="s">
        <v>27</v>
      </c>
      <c r="D44" s="115">
        <f t="shared" si="4"/>
        <v>11.099999999999994</v>
      </c>
      <c r="E44" s="116">
        <f t="shared" si="4"/>
        <v>5.299999999999997</v>
      </c>
      <c r="F44" s="117">
        <f t="shared" si="4"/>
        <v>3.5</v>
      </c>
      <c r="G44" s="117">
        <f t="shared" si="4"/>
        <v>3.1999999999999993</v>
      </c>
      <c r="H44" s="117">
        <f t="shared" si="4"/>
        <v>-1.4</v>
      </c>
      <c r="I44" s="120">
        <f t="shared" si="4"/>
        <v>5.799999999999997</v>
      </c>
      <c r="J44" s="117">
        <f t="shared" si="4"/>
        <v>-0.40000000000000036</v>
      </c>
      <c r="K44" s="117">
        <f t="shared" si="4"/>
        <v>0.1999999999999993</v>
      </c>
      <c r="L44" s="117">
        <f t="shared" si="4"/>
        <v>4</v>
      </c>
      <c r="M44" s="118">
        <f t="shared" si="4"/>
        <v>2</v>
      </c>
    </row>
    <row r="45" spans="2:13" ht="10.5">
      <c r="B45" s="92"/>
      <c r="C45" s="93" t="s">
        <v>24</v>
      </c>
      <c r="D45" s="115">
        <f t="shared" si="4"/>
        <v>5.1000000000000085</v>
      </c>
      <c r="E45" s="116">
        <f t="shared" si="4"/>
        <v>-4.399999999999999</v>
      </c>
      <c r="F45" s="117">
        <f t="shared" si="4"/>
        <v>-1.8000000000000007</v>
      </c>
      <c r="G45" s="117">
        <f t="shared" si="4"/>
        <v>-1</v>
      </c>
      <c r="H45" s="117">
        <f t="shared" si="4"/>
        <v>-1.5999999999999996</v>
      </c>
      <c r="I45" s="120">
        <f t="shared" si="4"/>
        <v>9.500000000000007</v>
      </c>
      <c r="J45" s="117">
        <f t="shared" si="4"/>
        <v>6.500000000000001</v>
      </c>
      <c r="K45" s="117">
        <f t="shared" si="4"/>
        <v>2.5</v>
      </c>
      <c r="L45" s="117">
        <f t="shared" si="4"/>
        <v>0.40000000000000036</v>
      </c>
      <c r="M45" s="118">
        <f t="shared" si="4"/>
        <v>0.10000000000000142</v>
      </c>
    </row>
    <row r="46" spans="2:13" ht="10.5">
      <c r="B46" s="121"/>
      <c r="C46" s="100" t="s">
        <v>13</v>
      </c>
      <c r="D46" s="122">
        <f t="shared" si="4"/>
        <v>1.0999999999999943</v>
      </c>
      <c r="E46" s="123">
        <f t="shared" si="4"/>
        <v>2.700000000000003</v>
      </c>
      <c r="F46" s="124">
        <f t="shared" si="4"/>
        <v>1.5999999999999996</v>
      </c>
      <c r="G46" s="124">
        <f t="shared" si="4"/>
        <v>3</v>
      </c>
      <c r="H46" s="124">
        <f t="shared" si="4"/>
        <v>-1.9000000000000004</v>
      </c>
      <c r="I46" s="127">
        <f t="shared" si="4"/>
        <v>-1.6000000000000014</v>
      </c>
      <c r="J46" s="124">
        <f t="shared" si="4"/>
        <v>0.5999999999999996</v>
      </c>
      <c r="K46" s="124">
        <f t="shared" si="4"/>
        <v>0.40000000000000036</v>
      </c>
      <c r="L46" s="124">
        <f t="shared" si="4"/>
        <v>-2.5</v>
      </c>
      <c r="M46" s="125">
        <f t="shared" si="4"/>
        <v>-0.10000000000000142</v>
      </c>
    </row>
    <row r="47" spans="2:13" ht="10.5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2:13" ht="15.75">
      <c r="B48" s="64" t="s">
        <v>30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</row>
    <row r="49" spans="2:13" ht="10.5">
      <c r="B49" s="67" t="s">
        <v>15</v>
      </c>
      <c r="C49" s="68"/>
      <c r="D49" s="69" t="s">
        <v>14</v>
      </c>
      <c r="E49" s="70"/>
      <c r="F49" s="70"/>
      <c r="G49" s="70"/>
      <c r="H49" s="70"/>
      <c r="I49" s="70"/>
      <c r="J49" s="70"/>
      <c r="K49" s="70"/>
      <c r="L49" s="70"/>
      <c r="M49" s="71"/>
    </row>
    <row r="50" spans="2:13" ht="10.5">
      <c r="B50" s="72"/>
      <c r="C50" s="73"/>
      <c r="D50" s="74"/>
      <c r="E50" s="75" t="s">
        <v>16</v>
      </c>
      <c r="F50" s="76"/>
      <c r="G50" s="76"/>
      <c r="H50" s="76"/>
      <c r="I50" s="77" t="s">
        <v>17</v>
      </c>
      <c r="J50" s="78"/>
      <c r="K50" s="78"/>
      <c r="L50" s="78"/>
      <c r="M50" s="79"/>
    </row>
    <row r="51" spans="2:13" ht="12">
      <c r="B51" s="80"/>
      <c r="C51" s="81"/>
      <c r="D51" s="82"/>
      <c r="E51" s="83"/>
      <c r="F51" s="88" t="s">
        <v>18</v>
      </c>
      <c r="G51" s="89" t="s">
        <v>19</v>
      </c>
      <c r="H51" s="137" t="s">
        <v>20</v>
      </c>
      <c r="I51" s="87"/>
      <c r="J51" s="88" t="s">
        <v>21</v>
      </c>
      <c r="K51" s="89" t="s">
        <v>99</v>
      </c>
      <c r="L51" s="90" t="s">
        <v>98</v>
      </c>
      <c r="M51" s="91" t="s">
        <v>22</v>
      </c>
    </row>
    <row r="52" spans="2:13" ht="10.5">
      <c r="B52" s="107" t="s">
        <v>25</v>
      </c>
      <c r="C52" s="93" t="s">
        <v>24</v>
      </c>
      <c r="D52" s="115">
        <f>D11-D7</f>
        <v>-13.709999999999994</v>
      </c>
      <c r="E52" s="116">
        <f aca="true" t="shared" si="6" ref="E52:M63">E11-E7</f>
        <v>-10.8</v>
      </c>
      <c r="F52" s="146">
        <f t="shared" si="6"/>
        <v>-2.700000000000001</v>
      </c>
      <c r="G52" s="146">
        <f t="shared" si="6"/>
        <v>-5.5</v>
      </c>
      <c r="H52" s="146">
        <f t="shared" si="6"/>
        <v>-2.6000000000000014</v>
      </c>
      <c r="I52" s="120">
        <f t="shared" si="6"/>
        <v>-2.9099999999999966</v>
      </c>
      <c r="J52" s="146">
        <f t="shared" si="6"/>
        <v>-0.6699999999999999</v>
      </c>
      <c r="K52" s="146">
        <f t="shared" si="6"/>
        <v>0.35999999999999943</v>
      </c>
      <c r="L52" s="146">
        <f t="shared" si="6"/>
        <v>-1.9600000000000009</v>
      </c>
      <c r="M52" s="147">
        <f t="shared" si="6"/>
        <v>-0.6399999999999988</v>
      </c>
    </row>
    <row r="53" spans="2:13" ht="10.5">
      <c r="B53" s="152"/>
      <c r="C53" s="100" t="s">
        <v>5</v>
      </c>
      <c r="D53" s="115">
        <f>D12-D8</f>
        <v>-40.7</v>
      </c>
      <c r="E53" s="116">
        <f t="shared" si="6"/>
        <v>-32.4</v>
      </c>
      <c r="F53" s="146">
        <f t="shared" si="6"/>
        <v>-7.6</v>
      </c>
      <c r="G53" s="146">
        <f t="shared" si="6"/>
        <v>-7.1</v>
      </c>
      <c r="H53" s="146">
        <f t="shared" si="6"/>
        <v>-17.7</v>
      </c>
      <c r="I53" s="120">
        <f t="shared" si="6"/>
        <v>-8.300000000000004</v>
      </c>
      <c r="J53" s="146">
        <f t="shared" si="6"/>
        <v>-2.3000000000000007</v>
      </c>
      <c r="K53" s="146">
        <f t="shared" si="6"/>
        <v>-1.3000000000000007</v>
      </c>
      <c r="L53" s="146">
        <f t="shared" si="6"/>
        <v>-2.299999999999999</v>
      </c>
      <c r="M53" s="147">
        <f t="shared" si="6"/>
        <v>-2.4000000000000004</v>
      </c>
    </row>
    <row r="54" spans="2:13" ht="10.5">
      <c r="B54" s="107" t="s">
        <v>28</v>
      </c>
      <c r="C54" s="108" t="s">
        <v>26</v>
      </c>
      <c r="D54" s="109">
        <f>D13-D9</f>
        <v>-52.8</v>
      </c>
      <c r="E54" s="110">
        <f t="shared" si="6"/>
        <v>-40.6</v>
      </c>
      <c r="F54" s="153">
        <f t="shared" si="6"/>
        <v>-11.5</v>
      </c>
      <c r="G54" s="153">
        <f t="shared" si="6"/>
        <v>-9.3</v>
      </c>
      <c r="H54" s="153">
        <f t="shared" si="6"/>
        <v>-19.799999999999997</v>
      </c>
      <c r="I54" s="114">
        <f t="shared" si="6"/>
        <v>-12.199999999999996</v>
      </c>
      <c r="J54" s="153">
        <f t="shared" si="6"/>
        <v>-3.1000000000000005</v>
      </c>
      <c r="K54" s="153">
        <f t="shared" si="6"/>
        <v>-2.3000000000000007</v>
      </c>
      <c r="L54" s="153">
        <f t="shared" si="6"/>
        <v>-3.8000000000000007</v>
      </c>
      <c r="M54" s="154">
        <f t="shared" si="6"/>
        <v>-3</v>
      </c>
    </row>
    <row r="55" spans="2:13" ht="10.5">
      <c r="B55" s="92"/>
      <c r="C55" s="93" t="s">
        <v>27</v>
      </c>
      <c r="D55" s="115">
        <f>D14-D10</f>
        <v>-60.3</v>
      </c>
      <c r="E55" s="116">
        <f t="shared" si="6"/>
        <v>-43.6</v>
      </c>
      <c r="F55" s="155">
        <f t="shared" si="6"/>
        <v>-15.200000000000001</v>
      </c>
      <c r="G55" s="155">
        <f t="shared" si="6"/>
        <v>-12.799999999999999</v>
      </c>
      <c r="H55" s="155">
        <f t="shared" si="6"/>
        <v>-15.600000000000001</v>
      </c>
      <c r="I55" s="120">
        <f t="shared" si="6"/>
        <v>-16.700000000000003</v>
      </c>
      <c r="J55" s="155">
        <f t="shared" si="6"/>
        <v>-3.8</v>
      </c>
      <c r="K55" s="155">
        <f t="shared" si="6"/>
        <v>-3.4000000000000004</v>
      </c>
      <c r="L55" s="155">
        <f t="shared" si="6"/>
        <v>-4.1</v>
      </c>
      <c r="M55" s="156">
        <f t="shared" si="6"/>
        <v>-5.399999999999999</v>
      </c>
    </row>
    <row r="56" spans="2:13" ht="10.5">
      <c r="B56" s="92"/>
      <c r="C56" s="93" t="s">
        <v>24</v>
      </c>
      <c r="D56" s="115">
        <f>D15-D11</f>
        <v>-50.99000000000001</v>
      </c>
      <c r="E56" s="116">
        <f t="shared" si="6"/>
        <v>-38.599999999999994</v>
      </c>
      <c r="F56" s="155">
        <f t="shared" si="6"/>
        <v>-13.3</v>
      </c>
      <c r="G56" s="155">
        <f t="shared" si="6"/>
        <v>-10.299999999999999</v>
      </c>
      <c r="H56" s="155">
        <f t="shared" si="6"/>
        <v>-15</v>
      </c>
      <c r="I56" s="120">
        <f t="shared" si="6"/>
        <v>-12.39</v>
      </c>
      <c r="J56" s="155">
        <f t="shared" si="6"/>
        <v>-1.4299999999999997</v>
      </c>
      <c r="K56" s="155">
        <f t="shared" si="6"/>
        <v>-3.8599999999999994</v>
      </c>
      <c r="L56" s="155">
        <f t="shared" si="6"/>
        <v>-3.539999999999999</v>
      </c>
      <c r="M56" s="156">
        <f t="shared" si="6"/>
        <v>-3.5600000000000005</v>
      </c>
    </row>
    <row r="57" spans="2:13" ht="10.5">
      <c r="B57" s="121"/>
      <c r="C57" s="100" t="s">
        <v>5</v>
      </c>
      <c r="D57" s="122">
        <f>D16-D12</f>
        <v>-34.499999999999986</v>
      </c>
      <c r="E57" s="123">
        <f t="shared" si="6"/>
        <v>-21.799999999999997</v>
      </c>
      <c r="F57" s="157">
        <f t="shared" si="6"/>
        <v>-10.8</v>
      </c>
      <c r="G57" s="157">
        <f t="shared" si="6"/>
        <v>-15.000000000000002</v>
      </c>
      <c r="H57" s="157">
        <f t="shared" si="6"/>
        <v>4</v>
      </c>
      <c r="I57" s="127">
        <f t="shared" si="6"/>
        <v>-12.700000000000003</v>
      </c>
      <c r="J57" s="157">
        <f t="shared" si="6"/>
        <v>-1.5999999999999996</v>
      </c>
      <c r="K57" s="157">
        <f t="shared" si="6"/>
        <v>-4</v>
      </c>
      <c r="L57" s="157">
        <f t="shared" si="6"/>
        <v>-4.200000000000001</v>
      </c>
      <c r="M57" s="158">
        <f t="shared" si="6"/>
        <v>-2.8999999999999986</v>
      </c>
    </row>
    <row r="58" spans="2:13" ht="10.5">
      <c r="B58" s="107" t="s">
        <v>31</v>
      </c>
      <c r="C58" s="108" t="s">
        <v>26</v>
      </c>
      <c r="D58" s="115">
        <f>D17-D13</f>
        <v>-36.3</v>
      </c>
      <c r="E58" s="116">
        <f t="shared" si="6"/>
        <v>-19.79999999999999</v>
      </c>
      <c r="F58" s="155">
        <f t="shared" si="6"/>
        <v>-12.2</v>
      </c>
      <c r="G58" s="155">
        <f t="shared" si="6"/>
        <v>-17.599999999999998</v>
      </c>
      <c r="H58" s="155">
        <f t="shared" si="6"/>
        <v>10</v>
      </c>
      <c r="I58" s="120">
        <f t="shared" si="6"/>
        <v>-16.500000000000007</v>
      </c>
      <c r="J58" s="155">
        <f t="shared" si="6"/>
        <v>-4.5</v>
      </c>
      <c r="K58" s="155">
        <f t="shared" si="6"/>
        <v>-5</v>
      </c>
      <c r="L58" s="155">
        <f t="shared" si="6"/>
        <v>-3.8000000000000007</v>
      </c>
      <c r="M58" s="156">
        <f t="shared" si="6"/>
        <v>-3.200000000000001</v>
      </c>
    </row>
    <row r="59" spans="2:13" ht="10.5">
      <c r="B59" s="130"/>
      <c r="C59" s="93" t="s">
        <v>27</v>
      </c>
      <c r="D59" s="115">
        <f>D18-D14</f>
        <v>0.20000000000000284</v>
      </c>
      <c r="E59" s="116">
        <f t="shared" si="6"/>
        <v>8.499999999999993</v>
      </c>
      <c r="F59" s="117">
        <f t="shared" si="6"/>
        <v>-3.3000000000000007</v>
      </c>
      <c r="G59" s="117">
        <f t="shared" si="6"/>
        <v>-11.100000000000001</v>
      </c>
      <c r="H59" s="117">
        <f t="shared" si="6"/>
        <v>22.9</v>
      </c>
      <c r="I59" s="120">
        <f t="shared" si="6"/>
        <v>-8.299999999999997</v>
      </c>
      <c r="J59" s="155">
        <f t="shared" si="6"/>
        <v>-3.5999999999999996</v>
      </c>
      <c r="K59" s="155">
        <f t="shared" si="6"/>
        <v>-3.1999999999999993</v>
      </c>
      <c r="L59" s="155">
        <f t="shared" si="6"/>
        <v>-1.3000000000000007</v>
      </c>
      <c r="M59" s="156">
        <f t="shared" si="6"/>
        <v>-0.1999999999999993</v>
      </c>
    </row>
    <row r="60" spans="2:13" ht="10.5">
      <c r="B60" s="130"/>
      <c r="C60" s="93" t="s">
        <v>24</v>
      </c>
      <c r="D60" s="115">
        <f>D19-D15</f>
        <v>2</v>
      </c>
      <c r="E60" s="116">
        <f t="shared" si="6"/>
        <v>11.199999999999996</v>
      </c>
      <c r="F60" s="117">
        <f t="shared" si="6"/>
        <v>-1.2999999999999972</v>
      </c>
      <c r="G60" s="117">
        <f t="shared" si="6"/>
        <v>-7.5</v>
      </c>
      <c r="H60" s="117">
        <f t="shared" si="6"/>
        <v>20</v>
      </c>
      <c r="I60" s="120">
        <f t="shared" si="6"/>
        <v>-9.199999999999996</v>
      </c>
      <c r="J60" s="117">
        <f t="shared" si="6"/>
        <v>-3.9000000000000004</v>
      </c>
      <c r="K60" s="117">
        <f t="shared" si="6"/>
        <v>-2.4000000000000004</v>
      </c>
      <c r="L60" s="117">
        <f t="shared" si="6"/>
        <v>-1.5</v>
      </c>
      <c r="M60" s="118">
        <f t="shared" si="6"/>
        <v>-1.3999999999999986</v>
      </c>
    </row>
    <row r="61" spans="2:13" ht="10.5">
      <c r="B61" s="133"/>
      <c r="C61" s="100" t="s">
        <v>5</v>
      </c>
      <c r="D61" s="122">
        <f>D20-D16</f>
        <v>32.099999999999994</v>
      </c>
      <c r="E61" s="123">
        <f t="shared" si="6"/>
        <v>32.5</v>
      </c>
      <c r="F61" s="124">
        <f t="shared" si="6"/>
        <v>4.300000000000001</v>
      </c>
      <c r="G61" s="124">
        <f t="shared" si="6"/>
        <v>1.5</v>
      </c>
      <c r="H61" s="124">
        <f t="shared" si="6"/>
        <v>26.7</v>
      </c>
      <c r="I61" s="127">
        <f t="shared" si="6"/>
        <v>-0.3999999999999915</v>
      </c>
      <c r="J61" s="124">
        <f t="shared" si="6"/>
        <v>-1.5999999999999996</v>
      </c>
      <c r="K61" s="124">
        <f t="shared" si="6"/>
        <v>-0.29999999999999893</v>
      </c>
      <c r="L61" s="124">
        <f t="shared" si="6"/>
        <v>1.5</v>
      </c>
      <c r="M61" s="125">
        <f t="shared" si="6"/>
        <v>0</v>
      </c>
    </row>
    <row r="62" spans="2:13" ht="10.5">
      <c r="B62" s="92" t="s">
        <v>32</v>
      </c>
      <c r="C62" s="93" t="s">
        <v>26</v>
      </c>
      <c r="D62" s="115">
        <f>D21-D17</f>
        <v>44.39999999999999</v>
      </c>
      <c r="E62" s="116">
        <f t="shared" si="6"/>
        <v>37.19999999999999</v>
      </c>
      <c r="F62" s="117">
        <f t="shared" si="6"/>
        <v>11.7</v>
      </c>
      <c r="G62" s="117">
        <f t="shared" si="6"/>
        <v>9.2</v>
      </c>
      <c r="H62" s="117">
        <f t="shared" si="6"/>
        <v>16.299999999999997</v>
      </c>
      <c r="I62" s="120">
        <f t="shared" si="6"/>
        <v>7.200000000000003</v>
      </c>
      <c r="J62" s="117">
        <f t="shared" si="6"/>
        <v>2</v>
      </c>
      <c r="K62" s="117">
        <f t="shared" si="6"/>
        <v>1.700000000000001</v>
      </c>
      <c r="L62" s="117">
        <f t="shared" si="6"/>
        <v>1.700000000000001</v>
      </c>
      <c r="M62" s="118">
        <f t="shared" si="6"/>
        <v>1.8000000000000007</v>
      </c>
    </row>
    <row r="63" spans="2:13" ht="10.5">
      <c r="B63" s="92"/>
      <c r="C63" s="93" t="s">
        <v>27</v>
      </c>
      <c r="D63" s="115">
        <f>D22-D18</f>
        <v>36.999999999999986</v>
      </c>
      <c r="E63" s="116">
        <f t="shared" si="6"/>
        <v>25.800000000000004</v>
      </c>
      <c r="F63" s="117">
        <f t="shared" si="6"/>
        <v>10.900000000000002</v>
      </c>
      <c r="G63" s="117">
        <f t="shared" si="6"/>
        <v>9.3</v>
      </c>
      <c r="H63" s="117">
        <f t="shared" si="6"/>
        <v>5.6</v>
      </c>
      <c r="I63" s="120">
        <f t="shared" si="6"/>
        <v>11.199999999999989</v>
      </c>
      <c r="J63" s="117">
        <f t="shared" si="6"/>
        <v>1.3999999999999986</v>
      </c>
      <c r="K63" s="117">
        <f t="shared" si="6"/>
        <v>2.0999999999999996</v>
      </c>
      <c r="L63" s="117">
        <f t="shared" si="6"/>
        <v>4.6</v>
      </c>
      <c r="M63" s="118">
        <f t="shared" si="6"/>
        <v>3.099999999999998</v>
      </c>
    </row>
    <row r="64" spans="2:13" ht="10.5">
      <c r="B64" s="92"/>
      <c r="C64" s="93" t="s">
        <v>24</v>
      </c>
      <c r="D64" s="115">
        <f>D23-D19</f>
        <v>43</v>
      </c>
      <c r="E64" s="116">
        <f>E23-E19</f>
        <v>22.299999999999997</v>
      </c>
      <c r="F64" s="117">
        <f>F23-F19</f>
        <v>8.399999999999999</v>
      </c>
      <c r="G64" s="117">
        <f>G23-G19</f>
        <v>7.399999999999999</v>
      </c>
      <c r="H64" s="117">
        <f>H23-H19</f>
        <v>6.5</v>
      </c>
      <c r="I64" s="120">
        <f>I23-I19</f>
        <v>20.699999999999996</v>
      </c>
      <c r="J64" s="117">
        <f>J23-J19</f>
        <v>7.7</v>
      </c>
      <c r="K64" s="117">
        <f>K23-K19</f>
        <v>3.6999999999999993</v>
      </c>
      <c r="L64" s="117">
        <f>L23-L19</f>
        <v>5.6</v>
      </c>
      <c r="M64" s="118">
        <f>M23-M19</f>
        <v>3.6999999999999993</v>
      </c>
    </row>
    <row r="65" spans="2:13" ht="10.5">
      <c r="B65" s="121"/>
      <c r="C65" s="100" t="s">
        <v>13</v>
      </c>
      <c r="D65" s="122">
        <f>D24-D20</f>
        <v>25.19999999999999</v>
      </c>
      <c r="E65" s="123">
        <f>E24-E20</f>
        <v>7.899999999999999</v>
      </c>
      <c r="F65" s="124">
        <f>F24-F20</f>
        <v>8.299999999999999</v>
      </c>
      <c r="G65" s="124">
        <f>G24-G20</f>
        <v>9.100000000000001</v>
      </c>
      <c r="H65" s="124">
        <f>H24-H20</f>
        <v>-9.5</v>
      </c>
      <c r="I65" s="127">
        <f>I24-I20</f>
        <v>17.299999999999997</v>
      </c>
      <c r="J65" s="124">
        <f>J24-J20</f>
        <v>7.8</v>
      </c>
      <c r="K65" s="124">
        <f>K24-K20</f>
        <v>4.199999999999999</v>
      </c>
      <c r="L65" s="124">
        <f>L24-L20</f>
        <v>1.9000000000000004</v>
      </c>
      <c r="M65" s="125">
        <f>M24-M20</f>
        <v>3.3999999999999986</v>
      </c>
    </row>
    <row r="66" spans="2:13" ht="10.5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</row>
  </sheetData>
  <sheetProtection/>
  <mergeCells count="3">
    <mergeCell ref="B4:C6"/>
    <mergeCell ref="B27:C29"/>
    <mergeCell ref="B49:C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52"/>
  <sheetViews>
    <sheetView zoomScale="90" zoomScaleNormal="90" zoomScalePageLayoutView="0" workbookViewId="0" topLeftCell="A1">
      <selection activeCell="D1" sqref="D1"/>
    </sheetView>
  </sheetViews>
  <sheetFormatPr defaultColWidth="9.00390625" defaultRowHeight="13.5"/>
  <cols>
    <col min="1" max="1" width="2.50390625" style="4" customWidth="1"/>
    <col min="2" max="3" width="8.875" style="4" customWidth="1"/>
    <col min="4" max="4" width="35.625" style="4" customWidth="1"/>
    <col min="5" max="6" width="8.875" style="4" customWidth="1"/>
    <col min="7" max="7" width="9.125" style="4" customWidth="1"/>
    <col min="8" max="16384" width="8.875" style="4" customWidth="1"/>
  </cols>
  <sheetData>
    <row r="3" ht="21">
      <c r="B3" s="159" t="s">
        <v>141</v>
      </c>
    </row>
    <row r="4" spans="2:9" ht="12">
      <c r="B4" s="6"/>
      <c r="C4" s="6"/>
      <c r="D4" s="7"/>
      <c r="E4" s="8" t="s">
        <v>40</v>
      </c>
      <c r="F4" s="8" t="s">
        <v>41</v>
      </c>
      <c r="G4" s="9" t="s">
        <v>42</v>
      </c>
      <c r="H4" s="10" t="s">
        <v>43</v>
      </c>
      <c r="I4" s="11"/>
    </row>
    <row r="5" spans="2:9" ht="12">
      <c r="B5" s="12"/>
      <c r="C5" s="12"/>
      <c r="D5" s="13"/>
      <c r="E5" s="8"/>
      <c r="F5" s="8"/>
      <c r="G5" s="14"/>
      <c r="H5" s="15" t="s">
        <v>44</v>
      </c>
      <c r="I5" s="15" t="s">
        <v>45</v>
      </c>
    </row>
    <row r="6" spans="2:9" ht="12">
      <c r="B6" s="16"/>
      <c r="C6" s="16"/>
      <c r="D6" s="17"/>
      <c r="E6" s="8"/>
      <c r="F6" s="8"/>
      <c r="G6" s="14"/>
      <c r="H6" s="15"/>
      <c r="I6" s="15"/>
    </row>
    <row r="7" spans="2:9" ht="12">
      <c r="B7" s="18" t="s">
        <v>46</v>
      </c>
      <c r="C7" s="19"/>
      <c r="D7" s="20" t="s">
        <v>47</v>
      </c>
      <c r="E7" s="21">
        <v>226221</v>
      </c>
      <c r="F7" s="21">
        <v>222041</v>
      </c>
      <c r="G7" s="22">
        <v>232797.76</v>
      </c>
      <c r="H7" s="23">
        <f aca="true" t="shared" si="0" ref="H7:H13">G7-F7</f>
        <v>10756.76000000001</v>
      </c>
      <c r="I7" s="23">
        <f aca="true" t="shared" si="1" ref="I7:I12">G7-E7</f>
        <v>6576.760000000009</v>
      </c>
    </row>
    <row r="8" spans="2:9" ht="12">
      <c r="B8" s="18"/>
      <c r="C8" s="24"/>
      <c r="D8" s="25" t="s">
        <v>48</v>
      </c>
      <c r="E8" s="21">
        <v>15784</v>
      </c>
      <c r="F8" s="21">
        <v>16038</v>
      </c>
      <c r="G8" s="22">
        <v>18247.13</v>
      </c>
      <c r="H8" s="23">
        <f t="shared" si="0"/>
        <v>2209.130000000001</v>
      </c>
      <c r="I8" s="23">
        <f t="shared" si="1"/>
        <v>2463.130000000001</v>
      </c>
    </row>
    <row r="9" spans="2:9" ht="12">
      <c r="B9" s="18"/>
      <c r="C9" s="26" t="s">
        <v>49</v>
      </c>
      <c r="D9" s="27"/>
      <c r="E9" s="28">
        <f>SUM(E7:E8)</f>
        <v>242005</v>
      </c>
      <c r="F9" s="28">
        <f>SUM(F7:F8)</f>
        <v>238079</v>
      </c>
      <c r="G9" s="29">
        <f>SUM(G7:G8)</f>
        <v>251044.89</v>
      </c>
      <c r="H9" s="30">
        <f t="shared" si="0"/>
        <v>12965.890000000014</v>
      </c>
      <c r="I9" s="30">
        <f t="shared" si="1"/>
        <v>9039.890000000014</v>
      </c>
    </row>
    <row r="10" spans="2:9" ht="12">
      <c r="B10" s="18"/>
      <c r="C10" s="19"/>
      <c r="D10" s="20" t="s">
        <v>50</v>
      </c>
      <c r="E10" s="21">
        <v>113795</v>
      </c>
      <c r="F10" s="21">
        <v>117991</v>
      </c>
      <c r="G10" s="22">
        <v>108955.37</v>
      </c>
      <c r="H10" s="23">
        <f t="shared" si="0"/>
        <v>-9035.630000000005</v>
      </c>
      <c r="I10" s="23">
        <f t="shared" si="1"/>
        <v>-4839.630000000005</v>
      </c>
    </row>
    <row r="11" spans="2:9" ht="12">
      <c r="B11" s="18"/>
      <c r="C11" s="24"/>
      <c r="D11" s="25" t="s">
        <v>51</v>
      </c>
      <c r="E11" s="21">
        <v>8761</v>
      </c>
      <c r="F11" s="21">
        <v>20995</v>
      </c>
      <c r="G11" s="22">
        <v>8739.75</v>
      </c>
      <c r="H11" s="23">
        <f t="shared" si="0"/>
        <v>-12255.25</v>
      </c>
      <c r="I11" s="23">
        <f t="shared" si="1"/>
        <v>-21.25</v>
      </c>
    </row>
    <row r="12" spans="2:9" ht="12">
      <c r="B12" s="18"/>
      <c r="C12" s="26" t="s">
        <v>52</v>
      </c>
      <c r="D12" s="27"/>
      <c r="E12" s="28">
        <f>SUM(E10:E11)</f>
        <v>122556</v>
      </c>
      <c r="F12" s="28">
        <f>SUM(F10:F11)</f>
        <v>138986</v>
      </c>
      <c r="G12" s="29">
        <f>SUM(G10:G11)</f>
        <v>117695.12</v>
      </c>
      <c r="H12" s="30">
        <f t="shared" si="0"/>
        <v>-21290.880000000005</v>
      </c>
      <c r="I12" s="30">
        <f t="shared" si="1"/>
        <v>-4860.880000000005</v>
      </c>
    </row>
    <row r="13" spans="2:9" ht="12">
      <c r="B13" s="18"/>
      <c r="C13" s="19"/>
      <c r="D13" s="31" t="s">
        <v>53</v>
      </c>
      <c r="E13" s="32">
        <v>32893</v>
      </c>
      <c r="F13" s="21">
        <v>27119</v>
      </c>
      <c r="G13" s="22">
        <v>36580.42</v>
      </c>
      <c r="H13" s="23">
        <f t="shared" si="0"/>
        <v>9461.419999999998</v>
      </c>
      <c r="I13" s="33">
        <v>9370</v>
      </c>
    </row>
    <row r="14" spans="2:9" ht="12">
      <c r="B14" s="18"/>
      <c r="C14" s="19"/>
      <c r="D14" s="31" t="s">
        <v>54</v>
      </c>
      <c r="E14" s="32"/>
      <c r="F14" s="34">
        <v>10080</v>
      </c>
      <c r="G14" s="22">
        <v>701.23</v>
      </c>
      <c r="H14" s="33">
        <v>-4397</v>
      </c>
      <c r="I14" s="35"/>
    </row>
    <row r="15" spans="2:9" ht="12">
      <c r="B15" s="18"/>
      <c r="C15" s="19"/>
      <c r="D15" s="31" t="s">
        <v>55</v>
      </c>
      <c r="E15" s="32"/>
      <c r="F15" s="34"/>
      <c r="G15" s="22">
        <v>4982.19</v>
      </c>
      <c r="H15" s="36"/>
      <c r="I15" s="36"/>
    </row>
    <row r="16" spans="2:9" ht="12">
      <c r="B16" s="18"/>
      <c r="C16" s="19"/>
      <c r="D16" s="31" t="s">
        <v>56</v>
      </c>
      <c r="E16" s="21" t="s">
        <v>57</v>
      </c>
      <c r="F16" s="21" t="s">
        <v>57</v>
      </c>
      <c r="G16" s="22">
        <v>1595.61</v>
      </c>
      <c r="H16" s="23" t="s">
        <v>57</v>
      </c>
      <c r="I16" s="23" t="s">
        <v>57</v>
      </c>
    </row>
    <row r="17" spans="2:9" ht="12">
      <c r="B17" s="18"/>
      <c r="C17" s="19"/>
      <c r="D17" s="31" t="s">
        <v>58</v>
      </c>
      <c r="E17" s="21" t="s">
        <v>57</v>
      </c>
      <c r="F17" s="21" t="s">
        <v>57</v>
      </c>
      <c r="G17" s="22">
        <v>2632.42</v>
      </c>
      <c r="H17" s="23" t="s">
        <v>57</v>
      </c>
      <c r="I17" s="23" t="s">
        <v>57</v>
      </c>
    </row>
    <row r="18" spans="2:9" ht="12">
      <c r="B18" s="18"/>
      <c r="C18" s="19"/>
      <c r="D18" s="31" t="s">
        <v>59</v>
      </c>
      <c r="E18" s="21" t="s">
        <v>57</v>
      </c>
      <c r="F18" s="21" t="s">
        <v>57</v>
      </c>
      <c r="G18" s="22">
        <v>3447.03</v>
      </c>
      <c r="H18" s="23" t="s">
        <v>57</v>
      </c>
      <c r="I18" s="23" t="s">
        <v>57</v>
      </c>
    </row>
    <row r="19" spans="2:9" ht="12">
      <c r="B19" s="18"/>
      <c r="C19" s="19"/>
      <c r="D19" s="31" t="s">
        <v>60</v>
      </c>
      <c r="E19" s="32">
        <v>67</v>
      </c>
      <c r="F19" s="32">
        <v>995</v>
      </c>
      <c r="G19" s="22">
        <v>2741.9</v>
      </c>
      <c r="H19" s="33">
        <f>G19-F19</f>
        <v>1746.9</v>
      </c>
      <c r="I19" s="33">
        <f>G19-E19</f>
        <v>2674.9</v>
      </c>
    </row>
    <row r="20" spans="2:9" ht="12">
      <c r="B20" s="18"/>
      <c r="C20" s="19"/>
      <c r="D20" s="31" t="s">
        <v>61</v>
      </c>
      <c r="E20" s="32"/>
      <c r="F20" s="32"/>
      <c r="G20" s="22">
        <v>0</v>
      </c>
      <c r="H20" s="36"/>
      <c r="I20" s="36"/>
    </row>
    <row r="21" spans="2:9" ht="12">
      <c r="B21" s="18"/>
      <c r="C21" s="19"/>
      <c r="D21" s="31" t="s">
        <v>62</v>
      </c>
      <c r="E21" s="21" t="s">
        <v>57</v>
      </c>
      <c r="F21" s="21" t="s">
        <v>57</v>
      </c>
      <c r="G21" s="22">
        <v>10857.36</v>
      </c>
      <c r="H21" s="23" t="s">
        <v>57</v>
      </c>
      <c r="I21" s="23" t="s">
        <v>57</v>
      </c>
    </row>
    <row r="22" spans="2:9" ht="12">
      <c r="B22" s="18"/>
      <c r="C22" s="19"/>
      <c r="D22" s="31" t="s">
        <v>63</v>
      </c>
      <c r="E22" s="21" t="s">
        <v>57</v>
      </c>
      <c r="F22" s="21" t="s">
        <v>57</v>
      </c>
      <c r="G22" s="22">
        <v>410.96</v>
      </c>
      <c r="H22" s="23" t="s">
        <v>57</v>
      </c>
      <c r="I22" s="23" t="s">
        <v>57</v>
      </c>
    </row>
    <row r="23" spans="2:9" ht="12">
      <c r="B23" s="18"/>
      <c r="C23" s="19"/>
      <c r="D23" s="31" t="s">
        <v>64</v>
      </c>
      <c r="E23" s="21" t="s">
        <v>57</v>
      </c>
      <c r="F23" s="21" t="s">
        <v>57</v>
      </c>
      <c r="G23" s="22">
        <v>11838.04</v>
      </c>
      <c r="H23" s="23" t="s">
        <v>57</v>
      </c>
      <c r="I23" s="23" t="s">
        <v>57</v>
      </c>
    </row>
    <row r="24" spans="2:9" ht="12">
      <c r="B24" s="18"/>
      <c r="C24" s="19"/>
      <c r="D24" s="31" t="s">
        <v>65</v>
      </c>
      <c r="E24" s="21" t="s">
        <v>57</v>
      </c>
      <c r="F24" s="21" t="s">
        <v>57</v>
      </c>
      <c r="G24" s="22">
        <v>518.26</v>
      </c>
      <c r="H24" s="23" t="s">
        <v>57</v>
      </c>
      <c r="I24" s="23" t="s">
        <v>57</v>
      </c>
    </row>
    <row r="25" spans="2:9" ht="12">
      <c r="B25" s="18"/>
      <c r="C25" s="19"/>
      <c r="D25" s="37" t="s">
        <v>66</v>
      </c>
      <c r="E25" s="21">
        <v>20691</v>
      </c>
      <c r="F25" s="21">
        <v>4198</v>
      </c>
      <c r="G25" s="22">
        <v>1865.3</v>
      </c>
      <c r="H25" s="23">
        <f aca="true" t="shared" si="2" ref="H25:H31">G25-F25</f>
        <v>-2332.7</v>
      </c>
      <c r="I25" s="23">
        <f aca="true" t="shared" si="3" ref="I25:I31">G25-E25</f>
        <v>-18825.7</v>
      </c>
    </row>
    <row r="26" spans="2:9" ht="12">
      <c r="B26" s="18"/>
      <c r="C26" s="24"/>
      <c r="D26" s="37" t="s">
        <v>67</v>
      </c>
      <c r="E26" s="21">
        <v>5745</v>
      </c>
      <c r="F26" s="21">
        <v>39815</v>
      </c>
      <c r="G26" s="22">
        <v>5984.37</v>
      </c>
      <c r="H26" s="23">
        <f t="shared" si="2"/>
        <v>-33830.63</v>
      </c>
      <c r="I26" s="23">
        <f t="shared" si="3"/>
        <v>239.3699999999999</v>
      </c>
    </row>
    <row r="27" spans="2:9" ht="12">
      <c r="B27" s="18"/>
      <c r="C27" s="26" t="s">
        <v>68</v>
      </c>
      <c r="D27" s="27"/>
      <c r="E27" s="28">
        <f>SUM(E13:E26)</f>
        <v>59396</v>
      </c>
      <c r="F27" s="28">
        <f>SUM(F13:F26)</f>
        <v>82207</v>
      </c>
      <c r="G27" s="29">
        <f>SUM(G13:G26)</f>
        <v>84155.09</v>
      </c>
      <c r="H27" s="30">
        <f t="shared" si="2"/>
        <v>1948.0899999999965</v>
      </c>
      <c r="I27" s="30">
        <f t="shared" si="3"/>
        <v>24759.089999999997</v>
      </c>
    </row>
    <row r="28" spans="2:9" ht="12">
      <c r="B28" s="38"/>
      <c r="C28" s="39" t="s">
        <v>69</v>
      </c>
      <c r="D28" s="40"/>
      <c r="E28" s="41">
        <f>E9+E12+E27</f>
        <v>423957</v>
      </c>
      <c r="F28" s="41">
        <f>F9+F12+F27</f>
        <v>459272</v>
      </c>
      <c r="G28" s="42">
        <f>G9+G12+G27</f>
        <v>452895.1</v>
      </c>
      <c r="H28" s="43">
        <f t="shared" si="2"/>
        <v>-6376.900000000023</v>
      </c>
      <c r="I28" s="43">
        <f t="shared" si="3"/>
        <v>28938.099999999977</v>
      </c>
    </row>
    <row r="29" spans="2:9" ht="12">
      <c r="B29" s="44" t="s">
        <v>70</v>
      </c>
      <c r="C29" s="37" t="s">
        <v>71</v>
      </c>
      <c r="D29" s="37"/>
      <c r="E29" s="21">
        <v>57386</v>
      </c>
      <c r="F29" s="21">
        <v>58327</v>
      </c>
      <c r="G29" s="22">
        <v>55926.92</v>
      </c>
      <c r="H29" s="23">
        <f t="shared" si="2"/>
        <v>-2400.0800000000017</v>
      </c>
      <c r="I29" s="23">
        <f t="shared" si="3"/>
        <v>-1459.0800000000017</v>
      </c>
    </row>
    <row r="30" spans="2:9" ht="12">
      <c r="B30" s="44"/>
      <c r="C30" s="37" t="s">
        <v>72</v>
      </c>
      <c r="D30" s="37"/>
      <c r="E30" s="21">
        <v>51851</v>
      </c>
      <c r="F30" s="21">
        <v>47453</v>
      </c>
      <c r="G30" s="22">
        <v>55504.78</v>
      </c>
      <c r="H30" s="45">
        <f t="shared" si="2"/>
        <v>8051.779999999999</v>
      </c>
      <c r="I30" s="45">
        <f t="shared" si="3"/>
        <v>3653.779999999999</v>
      </c>
    </row>
    <row r="31" spans="2:9" ht="12">
      <c r="B31" s="44"/>
      <c r="C31" s="37" t="s">
        <v>73</v>
      </c>
      <c r="D31" s="37"/>
      <c r="E31" s="21">
        <v>22643</v>
      </c>
      <c r="F31" s="21">
        <v>25399</v>
      </c>
      <c r="G31" s="22">
        <v>23807.06</v>
      </c>
      <c r="H31" s="45">
        <f t="shared" si="2"/>
        <v>-1591.9399999999987</v>
      </c>
      <c r="I31" s="45">
        <f t="shared" si="3"/>
        <v>1164.0600000000013</v>
      </c>
    </row>
    <row r="32" spans="2:9" ht="12">
      <c r="B32" s="44"/>
      <c r="C32" s="37" t="s">
        <v>74</v>
      </c>
      <c r="D32" s="37"/>
      <c r="E32" s="21" t="s">
        <v>57</v>
      </c>
      <c r="F32" s="21" t="s">
        <v>57</v>
      </c>
      <c r="G32" s="22">
        <v>10963.81</v>
      </c>
      <c r="H32" s="45" t="s">
        <v>57</v>
      </c>
      <c r="I32" s="45" t="s">
        <v>57</v>
      </c>
    </row>
    <row r="33" spans="2:9" ht="12">
      <c r="B33" s="44"/>
      <c r="C33" s="37" t="s">
        <v>75</v>
      </c>
      <c r="D33" s="37"/>
      <c r="E33" s="21">
        <v>10278</v>
      </c>
      <c r="F33" s="21">
        <v>12661</v>
      </c>
      <c r="G33" s="22">
        <v>9796.05</v>
      </c>
      <c r="H33" s="45">
        <f>G33-F33</f>
        <v>-2864.9500000000007</v>
      </c>
      <c r="I33" s="45">
        <f>G33-E33</f>
        <v>-481.9500000000007</v>
      </c>
    </row>
    <row r="34" spans="2:9" ht="12">
      <c r="B34" s="44"/>
      <c r="C34" s="37" t="s">
        <v>76</v>
      </c>
      <c r="D34" s="37"/>
      <c r="E34" s="21">
        <v>10615</v>
      </c>
      <c r="F34" s="21">
        <v>12744</v>
      </c>
      <c r="G34" s="22">
        <v>12336.96</v>
      </c>
      <c r="H34" s="45">
        <f>G34-F34</f>
        <v>-407.0400000000009</v>
      </c>
      <c r="I34" s="45">
        <f>G34-E34</f>
        <v>1721.9599999999991</v>
      </c>
    </row>
    <row r="35" spans="2:9" ht="12">
      <c r="B35" s="44"/>
      <c r="C35" s="37" t="s">
        <v>77</v>
      </c>
      <c r="D35" s="37"/>
      <c r="E35" s="32">
        <v>31657</v>
      </c>
      <c r="F35" s="32">
        <v>32755</v>
      </c>
      <c r="G35" s="22">
        <v>4238.56</v>
      </c>
      <c r="H35" s="46">
        <v>6356</v>
      </c>
      <c r="I35" s="46">
        <v>7454</v>
      </c>
    </row>
    <row r="36" spans="2:9" ht="12">
      <c r="B36" s="44"/>
      <c r="C36" s="47" t="s">
        <v>78</v>
      </c>
      <c r="D36" s="47"/>
      <c r="E36" s="32"/>
      <c r="F36" s="32"/>
      <c r="G36" s="48">
        <v>17125</v>
      </c>
      <c r="H36" s="46"/>
      <c r="I36" s="46"/>
    </row>
    <row r="37" spans="2:9" ht="12">
      <c r="B37" s="44"/>
      <c r="C37" s="47" t="s">
        <v>79</v>
      </c>
      <c r="D37" s="47"/>
      <c r="E37" s="32"/>
      <c r="F37" s="32"/>
      <c r="G37" s="48">
        <v>17747.46</v>
      </c>
      <c r="H37" s="46"/>
      <c r="I37" s="46"/>
    </row>
    <row r="38" spans="2:9" ht="12">
      <c r="B38" s="44"/>
      <c r="C38" s="37" t="s">
        <v>80</v>
      </c>
      <c r="D38" s="37"/>
      <c r="E38" s="32">
        <v>24791</v>
      </c>
      <c r="F38" s="32">
        <v>35870</v>
      </c>
      <c r="G38" s="22">
        <v>16861.15</v>
      </c>
      <c r="H38" s="46">
        <v>-10620</v>
      </c>
      <c r="I38" s="46">
        <v>459</v>
      </c>
    </row>
    <row r="39" spans="2:9" ht="12">
      <c r="B39" s="44"/>
      <c r="C39" s="37" t="s">
        <v>81</v>
      </c>
      <c r="D39" s="37"/>
      <c r="E39" s="32"/>
      <c r="F39" s="32"/>
      <c r="G39" s="22">
        <v>8388.89</v>
      </c>
      <c r="H39" s="46"/>
      <c r="I39" s="46"/>
    </row>
    <row r="40" spans="2:9" ht="12">
      <c r="B40" s="44"/>
      <c r="C40" s="37" t="s">
        <v>82</v>
      </c>
      <c r="D40" s="37"/>
      <c r="E40" s="32">
        <v>39510</v>
      </c>
      <c r="F40" s="32">
        <v>37625</v>
      </c>
      <c r="G40" s="22">
        <v>17144.67</v>
      </c>
      <c r="H40" s="46">
        <v>-2635</v>
      </c>
      <c r="I40" s="46">
        <v>-4520</v>
      </c>
    </row>
    <row r="41" spans="2:9" ht="12">
      <c r="B41" s="44"/>
      <c r="C41" s="37" t="s">
        <v>83</v>
      </c>
      <c r="D41" s="37"/>
      <c r="E41" s="32"/>
      <c r="F41" s="32"/>
      <c r="G41" s="22">
        <v>14763.48</v>
      </c>
      <c r="H41" s="46"/>
      <c r="I41" s="46"/>
    </row>
    <row r="42" spans="2:9" ht="12">
      <c r="B42" s="44"/>
      <c r="C42" s="37" t="s">
        <v>84</v>
      </c>
      <c r="D42" s="37"/>
      <c r="E42" s="32"/>
      <c r="F42" s="32"/>
      <c r="G42" s="22">
        <v>3081.85</v>
      </c>
      <c r="H42" s="46"/>
      <c r="I42" s="46"/>
    </row>
    <row r="43" spans="2:9" ht="12">
      <c r="B43" s="44"/>
      <c r="C43" s="37" t="s">
        <v>85</v>
      </c>
      <c r="D43" s="37"/>
      <c r="E43" s="49" t="s">
        <v>57</v>
      </c>
      <c r="F43" s="21">
        <v>4589</v>
      </c>
      <c r="G43" s="22">
        <v>3977.76</v>
      </c>
      <c r="H43" s="45">
        <f>G43-F43</f>
        <v>-611.2399999999998</v>
      </c>
      <c r="I43" s="45" t="s">
        <v>57</v>
      </c>
    </row>
    <row r="44" spans="2:9" ht="12">
      <c r="B44" s="44"/>
      <c r="C44" s="37" t="s">
        <v>86</v>
      </c>
      <c r="D44" s="37"/>
      <c r="E44" s="49" t="s">
        <v>57</v>
      </c>
      <c r="F44" s="49" t="s">
        <v>57</v>
      </c>
      <c r="G44" s="22">
        <v>23781.27</v>
      </c>
      <c r="H44" s="45" t="s">
        <v>57</v>
      </c>
      <c r="I44" s="45" t="s">
        <v>57</v>
      </c>
    </row>
    <row r="45" spans="2:9" ht="12">
      <c r="B45" s="44"/>
      <c r="C45" s="37" t="s">
        <v>87</v>
      </c>
      <c r="D45" s="37"/>
      <c r="E45" s="21">
        <v>14985</v>
      </c>
      <c r="F45" s="21">
        <v>16126</v>
      </c>
      <c r="G45" s="22">
        <v>13324.33</v>
      </c>
      <c r="H45" s="45">
        <f>G45-F45</f>
        <v>-2801.67</v>
      </c>
      <c r="I45" s="45">
        <f>G45-E45</f>
        <v>-1660.67</v>
      </c>
    </row>
    <row r="46" spans="2:9" ht="12">
      <c r="B46" s="44"/>
      <c r="C46" s="37" t="s">
        <v>88</v>
      </c>
      <c r="D46" s="37"/>
      <c r="E46" s="32">
        <v>38372</v>
      </c>
      <c r="F46" s="32">
        <v>40831</v>
      </c>
      <c r="G46" s="22">
        <v>39200.55</v>
      </c>
      <c r="H46" s="46">
        <v>8585</v>
      </c>
      <c r="I46" s="46">
        <v>11044</v>
      </c>
    </row>
    <row r="47" spans="2:9" ht="12">
      <c r="B47" s="44"/>
      <c r="C47" s="37" t="s">
        <v>89</v>
      </c>
      <c r="D47" s="37"/>
      <c r="E47" s="32"/>
      <c r="F47" s="32"/>
      <c r="G47" s="22">
        <v>10214.71</v>
      </c>
      <c r="H47" s="46"/>
      <c r="I47" s="46"/>
    </row>
    <row r="48" spans="2:9" ht="12">
      <c r="B48" s="44"/>
      <c r="C48" s="37" t="s">
        <v>90</v>
      </c>
      <c r="D48" s="37"/>
      <c r="E48" s="21">
        <v>10885</v>
      </c>
      <c r="F48" s="49" t="s">
        <v>57</v>
      </c>
      <c r="G48" s="22">
        <v>10228.91</v>
      </c>
      <c r="H48" s="45" t="s">
        <v>57</v>
      </c>
      <c r="I48" s="45">
        <v>-656</v>
      </c>
    </row>
    <row r="49" spans="2:9" ht="12">
      <c r="B49" s="44"/>
      <c r="C49" s="37" t="s">
        <v>91</v>
      </c>
      <c r="D49" s="37"/>
      <c r="E49" s="21">
        <v>51560</v>
      </c>
      <c r="F49" s="21">
        <v>41415</v>
      </c>
      <c r="G49" s="22">
        <v>33956.06</v>
      </c>
      <c r="H49" s="45">
        <f>G49-F49</f>
        <v>-7458.940000000002</v>
      </c>
      <c r="I49" s="45">
        <f>G49-E49</f>
        <v>-17603.940000000002</v>
      </c>
    </row>
    <row r="50" spans="2:9" ht="12">
      <c r="B50" s="44"/>
      <c r="C50" s="50" t="s">
        <v>92</v>
      </c>
      <c r="D50" s="51"/>
      <c r="E50" s="52">
        <f>SUM(E29:E49)</f>
        <v>364533</v>
      </c>
      <c r="F50" s="52">
        <f>SUM(F29:F49)</f>
        <v>365795</v>
      </c>
      <c r="G50" s="53">
        <f>SUM(G29:G49)</f>
        <v>402370.2299999999</v>
      </c>
      <c r="H50" s="54">
        <f>G50-F50</f>
        <v>36575.22999999992</v>
      </c>
      <c r="I50" s="54">
        <f>G50-E50</f>
        <v>37837.22999999992</v>
      </c>
    </row>
    <row r="51" spans="2:9" ht="12">
      <c r="B51" s="55" t="s">
        <v>93</v>
      </c>
      <c r="C51" s="56"/>
      <c r="D51" s="57"/>
      <c r="E51" s="58">
        <f>E50/E28</f>
        <v>0.8598348417410256</v>
      </c>
      <c r="F51" s="58">
        <f>F50/F28</f>
        <v>0.796467017366615</v>
      </c>
      <c r="G51" s="59">
        <f>G50/G28</f>
        <v>0.888440237043854</v>
      </c>
      <c r="H51" s="60">
        <f>G51-F51</f>
        <v>0.09197321967723904</v>
      </c>
      <c r="I51" s="61">
        <f>G51-E51</f>
        <v>0.02860539530282835</v>
      </c>
    </row>
    <row r="52" spans="2:9" ht="12">
      <c r="B52" s="55" t="s">
        <v>94</v>
      </c>
      <c r="C52" s="56"/>
      <c r="D52" s="57"/>
      <c r="E52" s="62">
        <f>1-E51</f>
        <v>0.14016515825897435</v>
      </c>
      <c r="F52" s="62">
        <f>1-F51</f>
        <v>0.20353298263338504</v>
      </c>
      <c r="G52" s="63">
        <f>1-G51</f>
        <v>0.111559762956146</v>
      </c>
      <c r="H52" s="60" t="s">
        <v>95</v>
      </c>
      <c r="I52" s="61" t="s">
        <v>96</v>
      </c>
    </row>
  </sheetData>
  <sheetProtection/>
  <mergeCells count="40">
    <mergeCell ref="B52:D52"/>
    <mergeCell ref="E46:E47"/>
    <mergeCell ref="F46:F47"/>
    <mergeCell ref="H46:H47"/>
    <mergeCell ref="I46:I47"/>
    <mergeCell ref="C50:D50"/>
    <mergeCell ref="B51:D51"/>
    <mergeCell ref="H38:H39"/>
    <mergeCell ref="I38:I39"/>
    <mergeCell ref="E40:E42"/>
    <mergeCell ref="F40:F42"/>
    <mergeCell ref="H40:H42"/>
    <mergeCell ref="I40:I42"/>
    <mergeCell ref="H19:H20"/>
    <mergeCell ref="I19:I20"/>
    <mergeCell ref="C28:D28"/>
    <mergeCell ref="B29:B50"/>
    <mergeCell ref="E35:E37"/>
    <mergeCell ref="F35:F37"/>
    <mergeCell ref="H35:H37"/>
    <mergeCell ref="I35:I37"/>
    <mergeCell ref="E38:E39"/>
    <mergeCell ref="F38:F39"/>
    <mergeCell ref="B7:B28"/>
    <mergeCell ref="C7:C8"/>
    <mergeCell ref="C10:C11"/>
    <mergeCell ref="C13:C26"/>
    <mergeCell ref="E13:E15"/>
    <mergeCell ref="I13:I15"/>
    <mergeCell ref="F14:F15"/>
    <mergeCell ref="H14:H15"/>
    <mergeCell ref="E19:E20"/>
    <mergeCell ref="F19:F20"/>
    <mergeCell ref="B4:D6"/>
    <mergeCell ref="E4:E6"/>
    <mergeCell ref="F4:F6"/>
    <mergeCell ref="G4:G6"/>
    <mergeCell ref="H4:I4"/>
    <mergeCell ref="H5:H6"/>
    <mergeCell ref="I5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umeki</cp:lastModifiedBy>
  <dcterms:created xsi:type="dcterms:W3CDTF">2007-03-28T02:36:34Z</dcterms:created>
  <dcterms:modified xsi:type="dcterms:W3CDTF">2010-10-13T10:48:29Z</dcterms:modified>
  <cp:category/>
  <cp:version/>
  <cp:contentType/>
  <cp:contentStatus/>
</cp:coreProperties>
</file>