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0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<sst xmlns="http://schemas.openxmlformats.org/spreadsheetml/2006/main" count="290" uniqueCount="157">
  <si>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</si>
  <si>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</si>
  <si>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</si>
  <si>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</si>
  <si>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</si>
  <si>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</si>
  <si>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</si>
  <si>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</si>
  <si>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</si>
  <si>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</si>
  <si>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</si>
  <si>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</si>
  <si>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</si>
  <si>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</si>
  <si>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</si>
  <si>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</si>
  <si>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</si>
  <si>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</si>
  <si>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</si>
  <si>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</si>
  <si>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</si>
  <si>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</si>
  <si>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</si>
  <si>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</si>
  <si>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</si>
  <si>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サンプル数（％ﾍﾞｰｽ）</t>
  </si>
  <si>
    <t>（単位：円）</t>
  </si>
  <si>
    <t>前期比</t>
  </si>
  <si>
    <t>前年同期比</t>
  </si>
  <si>
    <t>1．公的年金給付（老齢、障害、遺族年金）</t>
  </si>
  <si>
    <t>2．保険給付金（医療、介護、失業保険）</t>
  </si>
  <si>
    <t>4．利息、株式配当、投信分配金</t>
  </si>
  <si>
    <t>-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</si>
  <si>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</si>
  <si>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</si>
  <si>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</si>
  <si>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</si>
  <si>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</si>
  <si>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</si>
  <si>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</si>
  <si>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</si>
  <si>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</si>
  <si>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</si>
  <si>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</si>
  <si>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</si>
  <si>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t>平均消費性向（支出計÷収入計×100）</t>
  </si>
  <si>
    <r>
      <t>平均貯蓄性向（1-平均消費性向）</t>
    </r>
  </si>
  <si>
    <t>カテゴリー</t>
  </si>
  <si>
    <t>度数</t>
  </si>
  <si>
    <t>％</t>
  </si>
  <si>
    <t>村山</t>
  </si>
  <si>
    <t>最上</t>
  </si>
  <si>
    <t>置賜</t>
  </si>
  <si>
    <t>田川</t>
  </si>
  <si>
    <t>飽海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</si>
  <si>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</si>
  <si>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</si>
  <si>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</si>
  <si>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</si>
  <si>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</si>
  <si>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</si>
  <si>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</si>
  <si>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</si>
  <si>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</si>
  <si>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</si>
  <si>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</si>
  <si>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</si>
  <si>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建設業</t>
  </si>
  <si>
    <t>電気・ガス・水道業</t>
  </si>
  <si>
    <t>運輸・情報通信業</t>
  </si>
  <si>
    <t>卸売・小売業</t>
  </si>
  <si>
    <t>金融・保険業</t>
  </si>
  <si>
    <t>医療・福祉</t>
  </si>
  <si>
    <t>教育・学習支援業</t>
  </si>
  <si>
    <t>サービス業</t>
  </si>
  <si>
    <t>公務</t>
  </si>
  <si>
    <t>業種</t>
  </si>
  <si>
    <t>家計簿</t>
  </si>
  <si>
    <t>300万未満</t>
  </si>
  <si>
    <t>300～399万</t>
  </si>
  <si>
    <t>500～599万</t>
  </si>
  <si>
    <t>800万以上</t>
  </si>
  <si>
    <t>製造業（電子部品・電気機械）</t>
  </si>
  <si>
    <t>製造業（その他）</t>
  </si>
  <si>
    <t>階級値</t>
  </si>
  <si>
    <t>20歳～29歳</t>
  </si>
  <si>
    <t>30歳～39歳</t>
  </si>
  <si>
    <t>40歳～49歳</t>
  </si>
  <si>
    <t>50歳～59歳</t>
  </si>
  <si>
    <t>60歳以上</t>
  </si>
  <si>
    <t>年齢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</si>
  <si>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</si>
  <si>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</si>
  <si>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</si>
  <si>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</si>
  <si>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</si>
  <si>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</si>
  <si>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</si>
  <si>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</si>
  <si>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</si>
  <si>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23年</t>
  </si>
  <si>
    <t xml:space="preserve"> </t>
  </si>
  <si>
    <t>見通し</t>
  </si>
  <si>
    <t xml:space="preserve"> 3 月</t>
  </si>
  <si>
    <t xml:space="preserve"> 6 月</t>
  </si>
  <si>
    <t>調　査　年　月</t>
  </si>
  <si>
    <t>22年
5月</t>
  </si>
  <si>
    <t>23年
2月</t>
  </si>
  <si>
    <t>23年
5月</t>
  </si>
  <si>
    <t>調　査　項　目</t>
  </si>
  <si>
    <t>給
与</t>
  </si>
  <si>
    <t>世帯主の定例給与《支給額》</t>
  </si>
  <si>
    <t>世帯主の臨時給与《支給額》</t>
  </si>
  <si>
    <t>A.世帯主の給与《支給額》</t>
  </si>
  <si>
    <t>世帯員の定例給与《支給額》</t>
  </si>
  <si>
    <t>世帯員の臨時給与《支給額》</t>
  </si>
  <si>
    <t>B.世帯員の給与《支給額》</t>
  </si>
  <si>
    <t>世帯収入合計 《支給額》（A+B）</t>
  </si>
  <si>
    <t>収　　　　入　　（手取り額）</t>
  </si>
  <si>
    <t>世帯主の定例給与《手取り額》</t>
  </si>
  <si>
    <t>世帯主の臨時給与《手取り額》</t>
  </si>
  <si>
    <t>C．世帯主の勤労収入合計 《手取り額》</t>
  </si>
  <si>
    <t>世帯員の定例給与《手取り額》</t>
  </si>
  <si>
    <t>世帯員の臨時給与《手取り額》</t>
  </si>
  <si>
    <t>D．世帯員の勤労収入合計 《手取り額》</t>
  </si>
  <si>
    <t>世帯収入合計 《手取り額》(C+D）</t>
  </si>
  <si>
    <t>3．各種手当（児童手当、こども手当）</t>
  </si>
  <si>
    <t>9．中古品売却（リサイクルショップなど）</t>
  </si>
  <si>
    <t>10.保険満期返戻金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</si>
  <si>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</si>
  <si>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</si>
  <si>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</si>
  <si>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</si>
  <si>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15．借り入れ（カードローン、キャッシング）</t>
  </si>
  <si>
    <t>16．その他</t>
  </si>
  <si>
    <t>E．その他収入(控除後）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</si>
  <si>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</si>
  <si>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</si>
  <si>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</si>
  <si>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</si>
  <si>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</si>
  <si>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</si>
  <si>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</si>
  <si>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</si>
  <si>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</si>
  <si>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</si>
  <si>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</si>
  <si>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</si>
  <si>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</si>
  <si>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19．借入返済１（住宅ローン）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</si>
  <si>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</si>
  <si>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</si>
  <si>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</si>
  <si>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23．小遣い</t>
  </si>
  <si>
    <t>24．その他支出</t>
  </si>
  <si>
    <t>※世帯収入《支給額》は350世帯平均。世帯収入・支出《手取り額》は世帯平均。</t>
  </si>
  <si>
    <t>※22年12月調査より住宅ローン返済費用は「２．住居費」から「20．借入返済１」に移行。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</si>
</sst>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  <numFmt numFmtId="198" formatCode="#,##0_);[Red]\(#,##0\)"/>
    <numFmt numFmtId="199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9"/>
      <name val="NFモトヤアポロ1KP"/>
      <family val="3"/>
    </font>
    <font>
      <b/>
      <sz val="9"/>
      <name val="NFモトヤアポロ1KP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thin">
        <color theme="0"/>
      </right>
      <top>
        <color indexed="63"/>
      </top>
      <bottom style="thin">
        <color theme="3" tint="0.7999799847602844"/>
      </bottom>
    </border>
    <border>
      <left style="thin">
        <color theme="6" tint="0.5999900102615356"/>
      </left>
      <right>
        <color indexed="63"/>
      </right>
      <top style="thin">
        <color theme="6" tint="0.5999900102615356"/>
      </top>
      <bottom>
        <color indexed="63"/>
      </bottom>
    </border>
    <border>
      <left>
        <color indexed="63"/>
      </left>
      <right style="thin">
        <color theme="6" tint="0.5999900102615356"/>
      </right>
      <top style="thin">
        <color theme="6" tint="0.5999900102615356"/>
      </top>
      <bottom>
        <color indexed="63"/>
      </bottom>
    </border>
    <border>
      <left style="thin">
        <color theme="6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0.5999900102615356"/>
      </right>
      <top>
        <color indexed="63"/>
      </top>
      <bottom>
        <color indexed="63"/>
      </bottom>
    </border>
    <border>
      <left>
        <color indexed="63"/>
      </left>
      <right style="thin">
        <color theme="3" tint="0.79997998476028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8" tint="0.7999799847602844"/>
      </bottom>
    </border>
    <border>
      <left>
        <color indexed="63"/>
      </left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9" tint="0.7999799847602844"/>
      </bottom>
    </border>
    <border>
      <left style="thin">
        <color theme="6" tint="0.5999900102615356"/>
      </left>
      <right>
        <color indexed="63"/>
      </right>
      <top>
        <color indexed="63"/>
      </top>
      <bottom style="thin">
        <color theme="6" tint="0.5999900102615356"/>
      </bottom>
    </border>
    <border>
      <left>
        <color indexed="63"/>
      </left>
      <right style="thin">
        <color theme="6" tint="0.5999900102615356"/>
      </right>
      <top>
        <color indexed="63"/>
      </top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>
        <color indexed="63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>
        <color indexed="63"/>
      </top>
      <bottom>
        <color indexed="63"/>
      </bottom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9" tint="0.7999799847602844"/>
      </right>
      <top>
        <color indexed="63"/>
      </top>
      <bottom>
        <color indexed="63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6" tint="0.5999900102615356"/>
      </right>
      <top>
        <color indexed="63"/>
      </top>
      <bottom style="thin">
        <color theme="0" tint="-0.4999699890613556"/>
      </bottom>
    </border>
    <border>
      <left style="thin">
        <color theme="6" tint="0.5999900102615356"/>
      </left>
      <right style="thin">
        <color theme="3" tint="0.7999799847602844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8" tint="0.7999799847602844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9" tint="0.7999799847602844"/>
      </right>
      <top>
        <color indexed="63"/>
      </top>
      <bottom style="thin">
        <color theme="0" tint="-0.4999699890613556"/>
      </bottom>
    </border>
    <border>
      <left style="thin">
        <color theme="9" tint="0.7999799847602844"/>
      </left>
      <right style="thin">
        <color theme="9" tint="0.7999799847602844"/>
      </right>
      <top>
        <color indexed="63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0" tint="-0.4999699890613556"/>
      </bottom>
    </border>
    <border>
      <left style="thin">
        <color theme="0"/>
      </left>
      <right style="thin">
        <color theme="9" tint="0.7999799847602844"/>
      </right>
      <top>
        <color indexed="63"/>
      </top>
      <bottom>
        <color indexed="63"/>
      </bottom>
    </border>
    <border>
      <left style="thin">
        <color theme="0"/>
      </left>
      <right style="thin">
        <color theme="9" tint="0.7999799847602844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6" tint="0.59999001026153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6" tint="0.5999900102615356"/>
      </right>
      <top style="thin">
        <color theme="0" tint="-0.4999699890613556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0"/>
      </bottom>
    </border>
    <border>
      <left>
        <color indexed="63"/>
      </left>
      <right>
        <color indexed="63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6" tint="0.59999001026153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6" tint="0.59999001026153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3" tint="0.799979984760284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0" tint="-0.49996998906135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0" tint="-0.4999699890613556"/>
      </bottom>
    </border>
    <border>
      <left style="thin">
        <color theme="8" tint="0.7999799847602844"/>
      </left>
      <right style="thin">
        <color theme="0"/>
      </right>
      <top>
        <color indexed="63"/>
      </top>
      <bottom style="thin">
        <color theme="0" tint="-0.4999699890613556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0" tint="-0.4999699890613556"/>
      </bottom>
    </border>
    <border>
      <left style="thin">
        <color theme="9" tint="0.7999799847602844"/>
      </left>
      <right style="thin">
        <color theme="9" tint="0.7999799847602844"/>
      </right>
      <top>
        <color indexed="63"/>
      </top>
      <bottom style="thin">
        <color theme="9" tint="0.7999799847602844"/>
      </bottom>
    </border>
    <border>
      <left style="thin">
        <color theme="6" tint="0.5999900102615356"/>
      </left>
      <right style="thin">
        <color theme="6" tint="0.5999900102615356"/>
      </right>
      <top style="thin">
        <color theme="6" tint="0.5999900102615356"/>
      </top>
      <bottom>
        <color indexed="63"/>
      </bottom>
    </border>
    <border>
      <left style="thin">
        <color theme="6" tint="0.5999900102615356"/>
      </left>
      <right style="thin">
        <color theme="6" tint="0.5999900102615356"/>
      </right>
      <top>
        <color indexed="63"/>
      </top>
      <bottom style="thin">
        <color theme="6" tint="0.5999900102615356"/>
      </bottom>
    </border>
    <border>
      <left style="thin">
        <color theme="6" tint="0.5999900102615356"/>
      </left>
      <right style="thin">
        <color theme="3" tint="0.7999799847602844"/>
      </right>
      <top style="thin">
        <color theme="0" tint="-0.4999699890613556"/>
      </top>
      <bottom>
        <color indexed="63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4999699890613556"/>
      </top>
      <bottom>
        <color indexed="63"/>
      </bottom>
    </border>
    <border>
      <left style="thin">
        <color theme="0"/>
      </left>
      <right style="thin">
        <color theme="9" tint="0.7999799847602844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9" tint="0.7999799847602844"/>
      </right>
      <top style="thin">
        <color theme="0" tint="-0.4999699890613556"/>
      </top>
      <bottom>
        <color indexed="63"/>
      </bottom>
    </border>
    <border>
      <left style="thin">
        <color theme="9" tint="0.7999799847602844"/>
      </left>
      <right style="thin">
        <color theme="0"/>
      </right>
      <top style="thin">
        <color theme="0" tint="-0.4999699890613556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>
        <color indexed="63"/>
      </bottom>
    </border>
    <border>
      <left style="thin">
        <color theme="6" tint="0.59999001026153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6" tint="0.5999900102615356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0"/>
      </left>
      <right style="thin">
        <color theme="9" tint="0.7999799847602844"/>
      </right>
      <top>
        <color indexed="63"/>
      </top>
      <bottom style="thin">
        <color theme="0"/>
      </bottom>
    </border>
    <border>
      <left style="thin">
        <color theme="9" tint="0.7999799847602844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 tint="-0.4999699890613556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0" tint="-0.4999699890613556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>
        <color indexed="63"/>
      </left>
      <right>
        <color indexed="63"/>
      </right>
      <top style="thin">
        <color theme="6" tint="0.5999900102615356"/>
      </top>
      <bottom style="thin">
        <color theme="0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>
        <color indexed="63"/>
      </left>
      <right>
        <color indexed="63"/>
      </right>
      <top style="thin">
        <color theme="6" tint="0.5999900102615356"/>
      </top>
      <bottom style="thin">
        <color theme="6" tint="0.5999900102615356"/>
      </bottom>
    </border>
    <border>
      <left style="thin">
        <color theme="9" tint="0.7999799847602844"/>
      </left>
      <right style="thin">
        <color theme="0"/>
      </right>
      <top>
        <color indexed="63"/>
      </top>
      <bottom>
        <color indexed="63"/>
      </bottom>
    </border>
    <border>
      <left style="thin">
        <color theme="9" tint="0.7999799847602844"/>
      </left>
      <right style="thin">
        <color theme="0"/>
      </right>
      <top>
        <color indexed="63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6" tint="0.7999799847602844"/>
      </top>
      <bottom>
        <color indexed="63"/>
      </bottom>
    </border>
    <border>
      <left style="thin">
        <color theme="8" tint="0.7999799847602844"/>
      </left>
      <right style="thin">
        <color theme="0"/>
      </right>
      <top style="thin">
        <color theme="0" tint="-0.4999699890613556"/>
      </top>
      <bottom>
        <color indexed="63"/>
      </bottom>
    </border>
    <border>
      <left style="thin">
        <color theme="8" tint="0.7999799847602844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9" tint="0.7999799847602844"/>
      </right>
      <top>
        <color indexed="63"/>
      </top>
      <bottom style="thin">
        <color theme="0"/>
      </bottom>
    </border>
    <border>
      <left style="thin">
        <color theme="8" tint="0.7999799847602844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>
        <color indexed="63"/>
      </left>
      <right style="thin">
        <color theme="9" tint="0.7999799847602844"/>
      </right>
      <top style="thin">
        <color theme="0" tint="-0.4999699890613556"/>
      </top>
      <bottom style="thin">
        <color theme="0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/>
    </border>
    <border>
      <left style="thin">
        <color indexed="55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57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theme="0" tint="-0.4999699890613556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hair">
        <color indexed="55"/>
      </bottom>
    </border>
    <border>
      <left style="thin">
        <color theme="0" tint="-0.4999699890613556"/>
      </left>
      <right style="thin">
        <color indexed="55"/>
      </right>
      <top style="medium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hair">
        <color indexed="55"/>
      </bottom>
    </border>
    <border>
      <left style="thin">
        <color indexed="55"/>
      </left>
      <right style="medium">
        <color theme="0" tint="-0.4999699890613556"/>
      </right>
      <top style="medium">
        <color indexed="55"/>
      </top>
      <bottom style="hair">
        <color indexed="55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theme="0" tint="-0.4999699890613556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theme="0" tint="-0.4999699890613556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>
        <color indexed="63"/>
      </top>
      <bottom style="thin">
        <color indexed="55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indexed="55"/>
      </top>
      <bottom style="medium">
        <color theme="0" tint="-0.4999699890613556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4999699890613556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indexed="55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medium">
        <color theme="0" tint="-0.4999699890613556"/>
      </right>
      <top>
        <color indexed="63"/>
      </top>
      <bottom style="hair">
        <color indexed="55"/>
      </bottom>
    </border>
    <border>
      <left style="medium">
        <color theme="0" tint="-0.4999699890613556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thin"/>
    </border>
    <border>
      <left style="thin">
        <color indexed="55"/>
      </left>
      <right style="medium">
        <color theme="0" tint="-0.4999699890613556"/>
      </right>
      <top style="thin"/>
      <bottom style="thin"/>
    </border>
    <border>
      <left style="thin">
        <color indexed="55"/>
      </left>
      <right style="medium">
        <color theme="0" tint="-0.4999699890613556"/>
      </right>
      <top style="thin"/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>
        <color indexed="63"/>
      </bottom>
    </border>
    <border>
      <left style="thin">
        <color indexed="55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4999699890613556"/>
      </bottom>
    </border>
    <border>
      <left style="thin">
        <color indexed="55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>
        <color indexed="55"/>
      </left>
      <right style="medium">
        <color theme="0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>
        <color indexed="55"/>
      </bottom>
    </border>
    <border>
      <left>
        <color indexed="63"/>
      </left>
      <right style="medium">
        <color theme="0" tint="-0.4999699890613556"/>
      </right>
      <top style="thin">
        <color indexed="55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n"/>
    </border>
    <border>
      <left>
        <color indexed="63"/>
      </left>
      <right style="medium">
        <color theme="0" tint="-0.4999699890613556"/>
      </right>
      <top style="thin"/>
      <bottom style="thin">
        <color indexed="55"/>
      </bottom>
    </border>
    <border>
      <left style="thin">
        <color indexed="55"/>
      </left>
      <right style="medium">
        <color theme="0" tint="-0.4999699890613556"/>
      </right>
      <top>
        <color indexed="63"/>
      </top>
      <bottom style="thin"/>
    </border>
    <border>
      <left>
        <color indexed="63"/>
      </left>
      <right style="medium">
        <color theme="0" tint="-0.4999699890613556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theme="0" tint="-0.4999699890613556"/>
      </right>
      <top style="thin">
        <color indexed="23"/>
      </top>
      <bottom style="thin"/>
    </border>
    <border>
      <left>
        <color indexed="63"/>
      </left>
      <right style="medium">
        <color theme="0" tint="-0.4999699890613556"/>
      </right>
      <top style="thin"/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10" borderId="13" xfId="0" applyFont="1" applyFill="1" applyBorder="1" applyAlignment="1">
      <alignment horizontal="left" vertical="top"/>
    </xf>
    <xf numFmtId="0" fontId="8" fillId="10" borderId="14" xfId="0" applyFont="1" applyFill="1" applyBorder="1" applyAlignment="1">
      <alignment horizontal="left" vertical="top"/>
    </xf>
    <xf numFmtId="0" fontId="8" fillId="33" borderId="15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10" borderId="15" xfId="0" applyFont="1" applyFill="1" applyBorder="1" applyAlignment="1">
      <alignment horizontal="left" vertical="top"/>
    </xf>
    <xf numFmtId="0" fontId="8" fillId="10" borderId="16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7" fillId="6" borderId="18" xfId="0" applyFont="1" applyFill="1" applyBorder="1" applyAlignment="1">
      <alignment/>
    </xf>
    <xf numFmtId="0" fontId="7" fillId="6" borderId="19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7" fillId="7" borderId="20" xfId="0" applyFont="1" applyFill="1" applyBorder="1" applyAlignment="1">
      <alignment/>
    </xf>
    <xf numFmtId="0" fontId="8" fillId="10" borderId="21" xfId="0" applyFont="1" applyFill="1" applyBorder="1" applyAlignment="1">
      <alignment horizontal="left" vertical="top"/>
    </xf>
    <xf numFmtId="0" fontId="8" fillId="10" borderId="22" xfId="0" applyFont="1" applyFill="1" applyBorder="1" applyAlignment="1">
      <alignment horizontal="left" vertical="top"/>
    </xf>
    <xf numFmtId="0" fontId="7" fillId="6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7" borderId="26" xfId="0" applyFont="1" applyFill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10" borderId="0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185" fontId="7" fillId="33" borderId="30" xfId="0" applyNumberFormat="1" applyFont="1" applyFill="1" applyBorder="1" applyAlignment="1">
      <alignment horizontal="right" vertical="center"/>
    </xf>
    <xf numFmtId="185" fontId="7" fillId="6" borderId="31" xfId="0" applyNumberFormat="1" applyFont="1" applyFill="1" applyBorder="1" applyAlignment="1">
      <alignment horizontal="right" vertical="center"/>
    </xf>
    <xf numFmtId="185" fontId="7" fillId="0" borderId="32" xfId="0" applyNumberFormat="1" applyFont="1" applyBorder="1" applyAlignment="1">
      <alignment horizontal="right" vertical="center"/>
    </xf>
    <xf numFmtId="185" fontId="7" fillId="0" borderId="33" xfId="0" applyNumberFormat="1" applyFont="1" applyBorder="1" applyAlignment="1">
      <alignment horizontal="right" vertical="center"/>
    </xf>
    <xf numFmtId="185" fontId="7" fillId="7" borderId="34" xfId="0" applyNumberFormat="1" applyFont="1" applyFill="1" applyBorder="1" applyAlignment="1">
      <alignment horizontal="right" vertical="center"/>
    </xf>
    <xf numFmtId="185" fontId="7" fillId="0" borderId="35" xfId="0" applyNumberFormat="1" applyFont="1" applyBorder="1" applyAlignment="1">
      <alignment horizontal="right" vertical="center"/>
    </xf>
    <xf numFmtId="185" fontId="7" fillId="34" borderId="35" xfId="0" applyNumberFormat="1" applyFont="1" applyFill="1" applyBorder="1" applyAlignment="1">
      <alignment horizontal="right" vertical="center" shrinkToFit="1"/>
    </xf>
    <xf numFmtId="185" fontId="7" fillId="0" borderId="32" xfId="0" applyNumberFormat="1" applyFont="1" applyBorder="1" applyAlignment="1">
      <alignment horizontal="right" vertical="center" shrinkToFit="1"/>
    </xf>
    <xf numFmtId="0" fontId="7" fillId="10" borderId="36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185" fontId="7" fillId="33" borderId="38" xfId="0" applyNumberFormat="1" applyFont="1" applyFill="1" applyBorder="1" applyAlignment="1">
      <alignment horizontal="right" vertical="center"/>
    </xf>
    <xf numFmtId="185" fontId="7" fillId="6" borderId="39" xfId="0" applyNumberFormat="1" applyFont="1" applyFill="1" applyBorder="1" applyAlignment="1">
      <alignment horizontal="right" vertical="center"/>
    </xf>
    <xf numFmtId="185" fontId="7" fillId="0" borderId="40" xfId="0" applyNumberFormat="1" applyFont="1" applyBorder="1" applyAlignment="1">
      <alignment horizontal="right" vertical="center"/>
    </xf>
    <xf numFmtId="185" fontId="7" fillId="0" borderId="41" xfId="0" applyNumberFormat="1" applyFont="1" applyBorder="1" applyAlignment="1">
      <alignment horizontal="right" vertical="center"/>
    </xf>
    <xf numFmtId="185" fontId="7" fillId="7" borderId="42" xfId="0" applyNumberFormat="1" applyFont="1" applyFill="1" applyBorder="1" applyAlignment="1">
      <alignment horizontal="right" vertical="center"/>
    </xf>
    <xf numFmtId="185" fontId="7" fillId="0" borderId="43" xfId="0" applyNumberFormat="1" applyFont="1" applyBorder="1" applyAlignment="1">
      <alignment horizontal="right" vertical="center"/>
    </xf>
    <xf numFmtId="185" fontId="7" fillId="34" borderId="43" xfId="0" applyNumberFormat="1" applyFont="1" applyFill="1" applyBorder="1" applyAlignment="1">
      <alignment horizontal="right" vertical="center" shrinkToFit="1"/>
    </xf>
    <xf numFmtId="185" fontId="7" fillId="0" borderId="40" xfId="0" applyNumberFormat="1" applyFont="1" applyBorder="1" applyAlignment="1">
      <alignment horizontal="right" vertical="center" shrinkToFit="1"/>
    </xf>
    <xf numFmtId="185" fontId="7" fillId="33" borderId="17" xfId="0" applyNumberFormat="1" applyFont="1" applyFill="1" applyBorder="1" applyAlignment="1">
      <alignment vertical="center"/>
    </xf>
    <xf numFmtId="185" fontId="7" fillId="6" borderId="44" xfId="0" applyNumberFormat="1" applyFont="1" applyFill="1" applyBorder="1" applyAlignment="1">
      <alignment vertical="center"/>
    </xf>
    <xf numFmtId="185" fontId="7" fillId="0" borderId="45" xfId="0" applyNumberFormat="1" applyFont="1" applyBorder="1" applyAlignment="1">
      <alignment vertical="center"/>
    </xf>
    <xf numFmtId="185" fontId="7" fillId="0" borderId="32" xfId="0" applyNumberFormat="1" applyFont="1" applyBorder="1" applyAlignment="1">
      <alignment vertical="center"/>
    </xf>
    <xf numFmtId="185" fontId="7" fillId="0" borderId="33" xfId="0" applyNumberFormat="1" applyFont="1" applyBorder="1" applyAlignment="1">
      <alignment vertical="center"/>
    </xf>
    <xf numFmtId="185" fontId="7" fillId="7" borderId="26" xfId="0" applyNumberFormat="1" applyFont="1" applyFill="1" applyBorder="1" applyAlignment="1">
      <alignment vertical="center"/>
    </xf>
    <xf numFmtId="185" fontId="7" fillId="0" borderId="35" xfId="0" applyNumberFormat="1" applyFont="1" applyBorder="1" applyAlignment="1">
      <alignment vertical="center"/>
    </xf>
    <xf numFmtId="185" fontId="7" fillId="33" borderId="46" xfId="0" applyNumberFormat="1" applyFont="1" applyFill="1" applyBorder="1" applyAlignment="1">
      <alignment vertical="center"/>
    </xf>
    <xf numFmtId="185" fontId="7" fillId="6" borderId="39" xfId="0" applyNumberFormat="1" applyFont="1" applyFill="1" applyBorder="1" applyAlignment="1">
      <alignment vertical="center"/>
    </xf>
    <xf numFmtId="185" fontId="7" fillId="0" borderId="40" xfId="0" applyNumberFormat="1" applyFont="1" applyBorder="1" applyAlignment="1">
      <alignment vertical="center"/>
    </xf>
    <xf numFmtId="185" fontId="7" fillId="0" borderId="41" xfId="0" applyNumberFormat="1" applyFont="1" applyBorder="1" applyAlignment="1">
      <alignment vertical="center"/>
    </xf>
    <xf numFmtId="185" fontId="7" fillId="7" borderId="42" xfId="0" applyNumberFormat="1" applyFont="1" applyFill="1" applyBorder="1" applyAlignment="1">
      <alignment vertical="center"/>
    </xf>
    <xf numFmtId="185" fontId="7" fillId="0" borderId="43" xfId="0" applyNumberFormat="1" applyFont="1" applyBorder="1" applyAlignment="1">
      <alignment vertical="center"/>
    </xf>
    <xf numFmtId="185" fontId="7" fillId="0" borderId="47" xfId="0" applyNumberFormat="1" applyFont="1" applyBorder="1" applyAlignment="1">
      <alignment vertical="center"/>
    </xf>
    <xf numFmtId="185" fontId="7" fillId="0" borderId="48" xfId="0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/>
    </xf>
    <xf numFmtId="197" fontId="7" fillId="0" borderId="35" xfId="0" applyNumberFormat="1" applyFont="1" applyBorder="1" applyAlignment="1">
      <alignment vertical="center"/>
    </xf>
    <xf numFmtId="197" fontId="7" fillId="0" borderId="47" xfId="0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 shrinkToFit="1"/>
    </xf>
    <xf numFmtId="0" fontId="7" fillId="10" borderId="0" xfId="0" applyFont="1" applyFill="1" applyBorder="1" applyAlignment="1">
      <alignment vertical="center"/>
    </xf>
    <xf numFmtId="0" fontId="7" fillId="10" borderId="36" xfId="0" applyFont="1" applyFill="1" applyBorder="1" applyAlignment="1">
      <alignment vertical="center"/>
    </xf>
    <xf numFmtId="197" fontId="7" fillId="0" borderId="40" xfId="0" applyNumberFormat="1" applyFont="1" applyBorder="1" applyAlignment="1">
      <alignment vertical="center"/>
    </xf>
    <xf numFmtId="197" fontId="7" fillId="0" borderId="43" xfId="0" applyNumberFormat="1" applyFont="1" applyBorder="1" applyAlignment="1">
      <alignment vertical="center"/>
    </xf>
    <xf numFmtId="197" fontId="7" fillId="0" borderId="48" xfId="0" applyNumberFormat="1" applyFont="1" applyBorder="1" applyAlignment="1">
      <alignment vertical="center"/>
    </xf>
    <xf numFmtId="197" fontId="7" fillId="0" borderId="40" xfId="0" applyNumberFormat="1" applyFont="1" applyBorder="1" applyAlignment="1">
      <alignment vertical="center" shrinkToFit="1"/>
    </xf>
    <xf numFmtId="185" fontId="7" fillId="33" borderId="49" xfId="0" applyNumberFormat="1" applyFont="1" applyFill="1" applyBorder="1" applyAlignment="1">
      <alignment vertical="center"/>
    </xf>
    <xf numFmtId="197" fontId="7" fillId="0" borderId="50" xfId="0" applyNumberFormat="1" applyFont="1" applyBorder="1" applyAlignment="1">
      <alignment vertical="center"/>
    </xf>
    <xf numFmtId="197" fontId="7" fillId="0" borderId="51" xfId="0" applyNumberFormat="1" applyFont="1" applyBorder="1" applyAlignment="1">
      <alignment vertical="center"/>
    </xf>
    <xf numFmtId="0" fontId="7" fillId="10" borderId="15" xfId="0" applyFont="1" applyFill="1" applyBorder="1" applyAlignment="1">
      <alignment vertical="center"/>
    </xf>
    <xf numFmtId="185" fontId="7" fillId="33" borderId="38" xfId="0" applyNumberFormat="1" applyFont="1" applyFill="1" applyBorder="1" applyAlignment="1">
      <alignment vertical="center"/>
    </xf>
    <xf numFmtId="0" fontId="7" fillId="10" borderId="52" xfId="0" applyFont="1" applyFill="1" applyBorder="1" applyAlignment="1">
      <alignment horizontal="center" vertical="center"/>
    </xf>
    <xf numFmtId="0" fontId="7" fillId="10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5" xfId="0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28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185" fontId="7" fillId="0" borderId="59" xfId="0" applyNumberFormat="1" applyFont="1" applyBorder="1" applyAlignment="1">
      <alignment/>
    </xf>
    <xf numFmtId="0" fontId="7" fillId="0" borderId="6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6" borderId="61" xfId="0" applyFont="1" applyFill="1" applyBorder="1" applyAlignment="1">
      <alignment/>
    </xf>
    <xf numFmtId="0" fontId="7" fillId="6" borderId="44" xfId="0" applyFont="1" applyFill="1" applyBorder="1" applyAlignment="1">
      <alignment/>
    </xf>
    <xf numFmtId="0" fontId="7" fillId="0" borderId="62" xfId="0" applyFont="1" applyBorder="1" applyAlignment="1">
      <alignment horizontal="center"/>
    </xf>
    <xf numFmtId="0" fontId="7" fillId="7" borderId="26" xfId="0" applyFont="1" applyFill="1" applyBorder="1" applyAlignment="1">
      <alignment/>
    </xf>
    <xf numFmtId="185" fontId="7" fillId="33" borderId="63" xfId="0" applyNumberFormat="1" applyFont="1" applyFill="1" applyBorder="1" applyAlignment="1">
      <alignment vertical="center"/>
    </xf>
    <xf numFmtId="185" fontId="7" fillId="6" borderId="64" xfId="0" applyNumberFormat="1" applyFont="1" applyFill="1" applyBorder="1" applyAlignment="1">
      <alignment vertical="center"/>
    </xf>
    <xf numFmtId="185" fontId="7" fillId="34" borderId="65" xfId="0" applyNumberFormat="1" applyFont="1" applyFill="1" applyBorder="1" applyAlignment="1">
      <alignment vertical="center"/>
    </xf>
    <xf numFmtId="185" fontId="7" fillId="34" borderId="43" xfId="0" applyNumberFormat="1" applyFont="1" applyFill="1" applyBorder="1" applyAlignment="1">
      <alignment vertical="center"/>
    </xf>
    <xf numFmtId="185" fontId="7" fillId="34" borderId="41" xfId="0" applyNumberFormat="1" applyFont="1" applyFill="1" applyBorder="1" applyAlignment="1">
      <alignment vertical="center"/>
    </xf>
    <xf numFmtId="185" fontId="7" fillId="7" borderId="66" xfId="0" applyNumberFormat="1" applyFont="1" applyFill="1" applyBorder="1" applyAlignment="1">
      <alignment vertical="center"/>
    </xf>
    <xf numFmtId="185" fontId="7" fillId="34" borderId="40" xfId="0" applyNumberFormat="1" applyFont="1" applyFill="1" applyBorder="1" applyAlignment="1">
      <alignment vertical="center"/>
    </xf>
    <xf numFmtId="185" fontId="7" fillId="7" borderId="67" xfId="0" applyNumberFormat="1" applyFont="1" applyFill="1" applyBorder="1" applyAlignment="1">
      <alignment vertical="center"/>
    </xf>
    <xf numFmtId="185" fontId="7" fillId="0" borderId="32" xfId="0" applyNumberFormat="1" applyFont="1" applyBorder="1" applyAlignment="1">
      <alignment vertical="center" shrinkToFit="1"/>
    </xf>
    <xf numFmtId="185" fontId="7" fillId="34" borderId="45" xfId="0" applyNumberFormat="1" applyFont="1" applyFill="1" applyBorder="1" applyAlignment="1">
      <alignment vertical="center"/>
    </xf>
    <xf numFmtId="185" fontId="7" fillId="34" borderId="35" xfId="0" applyNumberFormat="1" applyFont="1" applyFill="1" applyBorder="1" applyAlignment="1">
      <alignment vertical="center"/>
    </xf>
    <xf numFmtId="185" fontId="7" fillId="34" borderId="33" xfId="0" applyNumberFormat="1" applyFont="1" applyFill="1" applyBorder="1" applyAlignment="1">
      <alignment vertical="center"/>
    </xf>
    <xf numFmtId="185" fontId="7" fillId="34" borderId="32" xfId="0" applyNumberFormat="1" applyFont="1" applyFill="1" applyBorder="1" applyAlignment="1">
      <alignment vertical="center"/>
    </xf>
    <xf numFmtId="0" fontId="7" fillId="10" borderId="68" xfId="0" applyFont="1" applyFill="1" applyBorder="1" applyAlignment="1">
      <alignment horizontal="center" vertical="center"/>
    </xf>
    <xf numFmtId="185" fontId="7" fillId="0" borderId="65" xfId="0" applyNumberFormat="1" applyFont="1" applyBorder="1" applyAlignment="1">
      <alignment vertical="center"/>
    </xf>
    <xf numFmtId="0" fontId="7" fillId="10" borderId="69" xfId="0" applyFont="1" applyFill="1" applyBorder="1" applyAlignment="1">
      <alignment horizontal="center" vertical="center"/>
    </xf>
    <xf numFmtId="185" fontId="7" fillId="33" borderId="70" xfId="0" applyNumberFormat="1" applyFont="1" applyFill="1" applyBorder="1" applyAlignment="1">
      <alignment vertical="center"/>
    </xf>
    <xf numFmtId="185" fontId="7" fillId="6" borderId="71" xfId="0" applyNumberFormat="1" applyFont="1" applyFill="1" applyBorder="1" applyAlignment="1">
      <alignment vertical="center"/>
    </xf>
    <xf numFmtId="185" fontId="7" fillId="0" borderId="72" xfId="0" applyNumberFormat="1" applyFont="1" applyFill="1" applyBorder="1" applyAlignment="1">
      <alignment vertical="center"/>
    </xf>
    <xf numFmtId="185" fontId="7" fillId="0" borderId="73" xfId="0" applyNumberFormat="1" applyFont="1" applyFill="1" applyBorder="1" applyAlignment="1">
      <alignment vertical="center"/>
    </xf>
    <xf numFmtId="185" fontId="7" fillId="7" borderId="74" xfId="0" applyNumberFormat="1" applyFont="1" applyFill="1" applyBorder="1" applyAlignment="1">
      <alignment vertical="center"/>
    </xf>
    <xf numFmtId="185" fontId="7" fillId="0" borderId="75" xfId="0" applyNumberFormat="1" applyFont="1" applyFill="1" applyBorder="1" applyAlignment="1">
      <alignment vertical="center"/>
    </xf>
    <xf numFmtId="185" fontId="7" fillId="0" borderId="76" xfId="0" applyNumberFormat="1" applyFont="1" applyFill="1" applyBorder="1" applyAlignment="1">
      <alignment vertical="center"/>
    </xf>
    <xf numFmtId="0" fontId="7" fillId="10" borderId="77" xfId="0" applyFont="1" applyFill="1" applyBorder="1" applyAlignment="1">
      <alignment vertical="center"/>
    </xf>
    <xf numFmtId="185" fontId="7" fillId="33" borderId="78" xfId="0" applyNumberFormat="1" applyFont="1" applyFill="1" applyBorder="1" applyAlignment="1">
      <alignment vertical="center"/>
    </xf>
    <xf numFmtId="185" fontId="7" fillId="6" borderId="79" xfId="0" applyNumberFormat="1" applyFont="1" applyFill="1" applyBorder="1" applyAlignment="1">
      <alignment vertical="center"/>
    </xf>
    <xf numFmtId="185" fontId="7" fillId="0" borderId="50" xfId="0" applyNumberFormat="1" applyFont="1" applyFill="1" applyBorder="1" applyAlignment="1">
      <alignment vertical="center"/>
    </xf>
    <xf numFmtId="185" fontId="7" fillId="0" borderId="80" xfId="0" applyNumberFormat="1" applyFont="1" applyFill="1" applyBorder="1" applyAlignment="1">
      <alignment vertical="center"/>
    </xf>
    <xf numFmtId="185" fontId="7" fillId="7" borderId="33" xfId="0" applyNumberFormat="1" applyFont="1" applyFill="1" applyBorder="1" applyAlignment="1">
      <alignment vertical="center"/>
    </xf>
    <xf numFmtId="185" fontId="7" fillId="0" borderId="81" xfId="0" applyNumberFormat="1" applyFont="1" applyFill="1" applyBorder="1" applyAlignment="1">
      <alignment vertical="center"/>
    </xf>
    <xf numFmtId="185" fontId="7" fillId="0" borderId="51" xfId="0" applyNumberFormat="1" applyFont="1" applyFill="1" applyBorder="1" applyAlignment="1">
      <alignment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185" fontId="7" fillId="0" borderId="82" xfId="0" applyNumberFormat="1" applyFont="1" applyFill="1" applyBorder="1" applyAlignment="1">
      <alignment vertical="center"/>
    </xf>
    <xf numFmtId="185" fontId="7" fillId="0" borderId="83" xfId="0" applyNumberFormat="1" applyFont="1" applyFill="1" applyBorder="1" applyAlignment="1">
      <alignment vertical="center"/>
    </xf>
    <xf numFmtId="185" fontId="7" fillId="7" borderId="84" xfId="0" applyNumberFormat="1" applyFont="1" applyFill="1" applyBorder="1" applyAlignment="1">
      <alignment vertical="center"/>
    </xf>
    <xf numFmtId="185" fontId="7" fillId="0" borderId="85" xfId="0" applyNumberFormat="1" applyFont="1" applyFill="1" applyBorder="1" applyAlignment="1">
      <alignment vertical="center"/>
    </xf>
    <xf numFmtId="185" fontId="7" fillId="0" borderId="86" xfId="0" applyNumberFormat="1" applyFont="1" applyFill="1" applyBorder="1" applyAlignment="1">
      <alignment vertical="center"/>
    </xf>
    <xf numFmtId="0" fontId="7" fillId="0" borderId="87" xfId="0" applyFont="1" applyBorder="1" applyAlignment="1">
      <alignment/>
    </xf>
    <xf numFmtId="0" fontId="7" fillId="0" borderId="88" xfId="0" applyFont="1" applyBorder="1" applyAlignment="1">
      <alignment/>
    </xf>
    <xf numFmtId="0" fontId="28" fillId="0" borderId="58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6" borderId="18" xfId="0" applyFont="1" applyFill="1" applyBorder="1" applyAlignment="1">
      <alignment/>
    </xf>
    <xf numFmtId="0" fontId="8" fillId="6" borderId="19" xfId="0" applyFont="1" applyFill="1" applyBorder="1" applyAlignment="1">
      <alignment/>
    </xf>
    <xf numFmtId="0" fontId="8" fillId="7" borderId="20" xfId="0" applyFont="1" applyFill="1" applyBorder="1" applyAlignment="1">
      <alignment/>
    </xf>
    <xf numFmtId="0" fontId="8" fillId="6" borderId="44" xfId="0" applyFont="1" applyFill="1" applyBorder="1" applyAlignment="1">
      <alignment/>
    </xf>
    <xf numFmtId="0" fontId="7" fillId="0" borderId="89" xfId="0" applyFont="1" applyBorder="1" applyAlignment="1">
      <alignment horizontal="center"/>
    </xf>
    <xf numFmtId="0" fontId="7" fillId="10" borderId="9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185" fontId="7" fillId="33" borderId="30" xfId="0" applyNumberFormat="1" applyFont="1" applyFill="1" applyBorder="1" applyAlignment="1">
      <alignment vertical="center"/>
    </xf>
    <xf numFmtId="185" fontId="7" fillId="6" borderId="31" xfId="0" applyNumberFormat="1" applyFont="1" applyFill="1" applyBorder="1" applyAlignment="1">
      <alignment vertical="center"/>
    </xf>
    <xf numFmtId="185" fontId="7" fillId="7" borderId="34" xfId="0" applyNumberFormat="1" applyFont="1" applyFill="1" applyBorder="1" applyAlignment="1">
      <alignment vertical="center"/>
    </xf>
    <xf numFmtId="185" fontId="7" fillId="34" borderId="91" xfId="0" applyNumberFormat="1" applyFont="1" applyFill="1" applyBorder="1" applyAlignment="1">
      <alignment vertical="center"/>
    </xf>
    <xf numFmtId="0" fontId="9" fillId="10" borderId="36" xfId="0" applyFont="1" applyFill="1" applyBorder="1" applyAlignment="1">
      <alignment vertical="center"/>
    </xf>
    <xf numFmtId="185" fontId="7" fillId="34" borderId="92" xfId="0" applyNumberFormat="1" applyFont="1" applyFill="1" applyBorder="1" applyAlignment="1">
      <alignment vertical="center"/>
    </xf>
    <xf numFmtId="185" fontId="7" fillId="0" borderId="45" xfId="0" applyNumberFormat="1" applyFont="1" applyFill="1" applyBorder="1" applyAlignment="1">
      <alignment vertical="center"/>
    </xf>
    <xf numFmtId="185" fontId="7" fillId="0" borderId="35" xfId="0" applyNumberFormat="1" applyFont="1" applyFill="1" applyBorder="1" applyAlignment="1">
      <alignment vertical="center"/>
    </xf>
    <xf numFmtId="185" fontId="7" fillId="0" borderId="33" xfId="0" applyNumberFormat="1" applyFont="1" applyFill="1" applyBorder="1" applyAlignment="1">
      <alignment vertical="center"/>
    </xf>
    <xf numFmtId="185" fontId="7" fillId="0" borderId="91" xfId="0" applyNumberFormat="1" applyFont="1" applyFill="1" applyBorder="1" applyAlignment="1">
      <alignment vertical="center"/>
    </xf>
    <xf numFmtId="185" fontId="7" fillId="0" borderId="32" xfId="0" applyNumberFormat="1" applyFont="1" applyFill="1" applyBorder="1" applyAlignment="1">
      <alignment vertical="center"/>
    </xf>
    <xf numFmtId="185" fontId="7" fillId="0" borderId="65" xfId="0" applyNumberFormat="1" applyFont="1" applyFill="1" applyBorder="1" applyAlignment="1">
      <alignment vertical="center"/>
    </xf>
    <xf numFmtId="185" fontId="7" fillId="0" borderId="43" xfId="0" applyNumberFormat="1" applyFont="1" applyFill="1" applyBorder="1" applyAlignment="1">
      <alignment vertical="center"/>
    </xf>
    <xf numFmtId="185" fontId="7" fillId="0" borderId="41" xfId="0" applyNumberFormat="1" applyFont="1" applyFill="1" applyBorder="1" applyAlignment="1">
      <alignment vertical="center"/>
    </xf>
    <xf numFmtId="185" fontId="7" fillId="0" borderId="92" xfId="0" applyNumberFormat="1" applyFont="1" applyFill="1" applyBorder="1" applyAlignment="1">
      <alignment vertical="center"/>
    </xf>
    <xf numFmtId="185" fontId="7" fillId="0" borderId="40" xfId="0" applyNumberFormat="1" applyFont="1" applyFill="1" applyBorder="1" applyAlignment="1">
      <alignment vertical="center"/>
    </xf>
    <xf numFmtId="185" fontId="7" fillId="0" borderId="93" xfId="0" applyNumberFormat="1" applyFont="1" applyBorder="1" applyAlignment="1">
      <alignment vertical="center"/>
    </xf>
    <xf numFmtId="185" fontId="7" fillId="0" borderId="91" xfId="0" applyNumberFormat="1" applyFont="1" applyBorder="1" applyAlignment="1">
      <alignment vertical="center"/>
    </xf>
    <xf numFmtId="185" fontId="7" fillId="0" borderId="92" xfId="0" applyNumberFormat="1" applyFont="1" applyBorder="1" applyAlignment="1">
      <alignment vertical="center"/>
    </xf>
    <xf numFmtId="185" fontId="7" fillId="0" borderId="94" xfId="0" applyNumberFormat="1" applyFont="1" applyBorder="1" applyAlignment="1">
      <alignment vertical="center"/>
    </xf>
    <xf numFmtId="185" fontId="7" fillId="0" borderId="76" xfId="0" applyNumberFormat="1" applyFont="1" applyBorder="1" applyAlignment="1">
      <alignment vertical="center"/>
    </xf>
    <xf numFmtId="185" fontId="7" fillId="0" borderId="74" xfId="0" applyNumberFormat="1" applyFont="1" applyBorder="1" applyAlignment="1">
      <alignment vertical="center"/>
    </xf>
    <xf numFmtId="185" fontId="7" fillId="0" borderId="75" xfId="0" applyNumberFormat="1" applyFont="1" applyBorder="1" applyAlignment="1">
      <alignment vertical="center"/>
    </xf>
    <xf numFmtId="185" fontId="7" fillId="0" borderId="72" xfId="0" applyNumberFormat="1" applyFont="1" applyBorder="1" applyAlignment="1">
      <alignment vertical="center"/>
    </xf>
    <xf numFmtId="185" fontId="7" fillId="0" borderId="95" xfId="0" applyNumberFormat="1" applyFont="1" applyBorder="1" applyAlignment="1">
      <alignment vertical="center"/>
    </xf>
    <xf numFmtId="185" fontId="7" fillId="0" borderId="51" xfId="0" applyNumberFormat="1" applyFont="1" applyBorder="1" applyAlignment="1">
      <alignment vertical="center"/>
    </xf>
    <xf numFmtId="185" fontId="7" fillId="0" borderId="96" xfId="0" applyNumberFormat="1" applyFont="1" applyBorder="1" applyAlignment="1">
      <alignment vertical="center"/>
    </xf>
    <xf numFmtId="185" fontId="7" fillId="0" borderId="81" xfId="0" applyNumberFormat="1" applyFont="1" applyBorder="1" applyAlignment="1">
      <alignment vertical="center"/>
    </xf>
    <xf numFmtId="185" fontId="7" fillId="0" borderId="50" xfId="0" applyNumberFormat="1" applyFont="1" applyBorder="1" applyAlignment="1">
      <alignment vertical="center"/>
    </xf>
    <xf numFmtId="185" fontId="7" fillId="0" borderId="97" xfId="0" applyNumberFormat="1" applyFont="1" applyBorder="1" applyAlignment="1">
      <alignment vertical="center"/>
    </xf>
    <xf numFmtId="185" fontId="7" fillId="0" borderId="86" xfId="0" applyNumberFormat="1" applyFont="1" applyBorder="1" applyAlignment="1">
      <alignment vertical="center"/>
    </xf>
    <xf numFmtId="185" fontId="7" fillId="0" borderId="98" xfId="0" applyNumberFormat="1" applyFont="1" applyBorder="1" applyAlignment="1">
      <alignment vertical="center"/>
    </xf>
    <xf numFmtId="185" fontId="7" fillId="0" borderId="85" xfId="0" applyNumberFormat="1" applyFont="1" applyBorder="1" applyAlignment="1">
      <alignment vertical="center"/>
    </xf>
    <xf numFmtId="185" fontId="7" fillId="0" borderId="82" xfId="0" applyNumberFormat="1" applyFont="1" applyBorder="1" applyAlignment="1">
      <alignment vertical="center"/>
    </xf>
    <xf numFmtId="0" fontId="30" fillId="16" borderId="99" xfId="0" applyFont="1" applyFill="1" applyBorder="1" applyAlignment="1">
      <alignment horizontal="right" vertical="center" wrapText="1"/>
    </xf>
    <xf numFmtId="0" fontId="30" fillId="16" borderId="100" xfId="0" applyFont="1" applyFill="1" applyBorder="1" applyAlignment="1">
      <alignment horizontal="right" vertical="center" wrapText="1"/>
    </xf>
    <xf numFmtId="0" fontId="30" fillId="16" borderId="101" xfId="0" applyFont="1" applyFill="1" applyBorder="1" applyAlignment="1">
      <alignment horizontal="right" vertical="center" wrapText="1"/>
    </xf>
    <xf numFmtId="198" fontId="28" fillId="16" borderId="102" xfId="49" applyNumberFormat="1" applyFont="1" applyFill="1" applyBorder="1" applyAlignment="1">
      <alignment horizontal="center" vertical="center" wrapText="1"/>
    </xf>
    <xf numFmtId="198" fontId="28" fillId="16" borderId="103" xfId="49" applyNumberFormat="1" applyFont="1" applyFill="1" applyBorder="1" applyAlignment="1">
      <alignment horizontal="center" vertical="center" wrapText="1"/>
    </xf>
    <xf numFmtId="198" fontId="31" fillId="35" borderId="104" xfId="49" applyNumberFormat="1" applyFont="1" applyFill="1" applyBorder="1" applyAlignment="1">
      <alignment horizontal="center" vertical="center" wrapText="1"/>
    </xf>
    <xf numFmtId="0" fontId="32" fillId="35" borderId="105" xfId="0" applyFont="1" applyFill="1" applyBorder="1" applyAlignment="1">
      <alignment horizontal="center"/>
    </xf>
    <xf numFmtId="0" fontId="6" fillId="16" borderId="106" xfId="0" applyFont="1" applyFill="1" applyBorder="1" applyAlignment="1">
      <alignment vertical="center"/>
    </xf>
    <xf numFmtId="0" fontId="6" fillId="16" borderId="0" xfId="0" applyFont="1" applyFill="1" applyBorder="1" applyAlignment="1">
      <alignment vertical="center"/>
    </xf>
    <xf numFmtId="0" fontId="6" fillId="16" borderId="107" xfId="0" applyFont="1" applyFill="1" applyBorder="1" applyAlignment="1">
      <alignment vertical="center"/>
    </xf>
    <xf numFmtId="198" fontId="28" fillId="16" borderId="108" xfId="49" applyNumberFormat="1" applyFont="1" applyFill="1" applyBorder="1" applyAlignment="1">
      <alignment horizontal="center" vertical="center" wrapText="1"/>
    </xf>
    <xf numFmtId="198" fontId="28" fillId="16" borderId="109" xfId="49" applyNumberFormat="1" applyFont="1" applyFill="1" applyBorder="1" applyAlignment="1">
      <alignment horizontal="center" vertical="center" wrapText="1"/>
    </xf>
    <xf numFmtId="0" fontId="0" fillId="35" borderId="110" xfId="0" applyFill="1" applyBorder="1" applyAlignment="1">
      <alignment/>
    </xf>
    <xf numFmtId="38" fontId="33" fillId="16" borderId="111" xfId="49" applyFont="1" applyFill="1" applyBorder="1" applyAlignment="1">
      <alignment horizontal="center" vertical="center"/>
    </xf>
    <xf numFmtId="0" fontId="30" fillId="16" borderId="112" xfId="0" applyFont="1" applyFill="1" applyBorder="1" applyAlignment="1">
      <alignment vertical="center"/>
    </xf>
    <xf numFmtId="0" fontId="6" fillId="16" borderId="113" xfId="0" applyFont="1" applyFill="1" applyBorder="1" applyAlignment="1">
      <alignment vertical="center"/>
    </xf>
    <xf numFmtId="0" fontId="7" fillId="16" borderId="114" xfId="0" applyFont="1" applyFill="1" applyBorder="1" applyAlignment="1">
      <alignment vertical="center"/>
    </xf>
    <xf numFmtId="198" fontId="28" fillId="16" borderId="115" xfId="49" applyNumberFormat="1" applyFont="1" applyFill="1" applyBorder="1" applyAlignment="1">
      <alignment horizontal="center" vertical="center" wrapText="1"/>
    </xf>
    <xf numFmtId="198" fontId="28" fillId="16" borderId="116" xfId="49" applyNumberFormat="1" applyFont="1" applyFill="1" applyBorder="1" applyAlignment="1">
      <alignment horizontal="center" vertical="center" wrapText="1"/>
    </xf>
    <xf numFmtId="0" fontId="0" fillId="35" borderId="117" xfId="0" applyFill="1" applyBorder="1" applyAlignment="1">
      <alignment/>
    </xf>
    <xf numFmtId="38" fontId="33" fillId="16" borderId="116" xfId="49" applyFont="1" applyFill="1" applyBorder="1" applyAlignment="1">
      <alignment horizontal="center" vertical="center"/>
    </xf>
    <xf numFmtId="199" fontId="34" fillId="36" borderId="118" xfId="0" applyNumberFormat="1" applyFont="1" applyFill="1" applyBorder="1" applyAlignment="1">
      <alignment horizontal="center" vertical="center" wrapText="1"/>
    </xf>
    <xf numFmtId="0" fontId="6" fillId="6" borderId="119" xfId="0" applyFont="1" applyFill="1" applyBorder="1" applyAlignment="1">
      <alignment horizontal="center"/>
    </xf>
    <xf numFmtId="0" fontId="6" fillId="0" borderId="120" xfId="0" applyFont="1" applyFill="1" applyBorder="1" applyAlignment="1">
      <alignment/>
    </xf>
    <xf numFmtId="0" fontId="6" fillId="0" borderId="121" xfId="0" applyFont="1" applyFill="1" applyBorder="1" applyAlignment="1">
      <alignment/>
    </xf>
    <xf numFmtId="195" fontId="35" fillId="0" borderId="120" xfId="49" applyNumberFormat="1" applyFont="1" applyFill="1" applyBorder="1" applyAlignment="1">
      <alignment horizontal="right" vertical="center" wrapText="1"/>
    </xf>
    <xf numFmtId="195" fontId="7" fillId="0" borderId="122" xfId="49" applyNumberFormat="1" applyFont="1" applyFill="1" applyBorder="1" applyAlignment="1">
      <alignment vertical="center"/>
    </xf>
    <xf numFmtId="195" fontId="35" fillId="0" borderId="121" xfId="49" applyNumberFormat="1" applyFont="1" applyFill="1" applyBorder="1" applyAlignment="1">
      <alignment vertical="center"/>
    </xf>
    <xf numFmtId="195" fontId="7" fillId="0" borderId="123" xfId="49" applyNumberFormat="1" applyFont="1" applyFill="1" applyBorder="1" applyAlignment="1">
      <alignment horizontal="right" vertical="center" wrapText="1"/>
    </xf>
    <xf numFmtId="195" fontId="35" fillId="0" borderId="124" xfId="49" applyNumberFormat="1" applyFont="1" applyFill="1" applyBorder="1" applyAlignment="1">
      <alignment horizontal="right" vertical="center"/>
    </xf>
    <xf numFmtId="199" fontId="34" fillId="36" borderId="125" xfId="0" applyNumberFormat="1" applyFont="1" applyFill="1" applyBorder="1" applyAlignment="1">
      <alignment horizontal="center" vertical="center" wrapText="1"/>
    </xf>
    <xf numFmtId="0" fontId="6" fillId="6" borderId="110" xfId="0" applyFont="1" applyFill="1" applyBorder="1" applyAlignment="1">
      <alignment horizontal="center"/>
    </xf>
    <xf numFmtId="0" fontId="6" fillId="0" borderId="126" xfId="0" applyFont="1" applyFill="1" applyBorder="1" applyAlignment="1">
      <alignment/>
    </xf>
    <xf numFmtId="0" fontId="6" fillId="0" borderId="127" xfId="0" applyFont="1" applyFill="1" applyBorder="1" applyAlignment="1">
      <alignment/>
    </xf>
    <xf numFmtId="195" fontId="35" fillId="0" borderId="128" xfId="49" applyNumberFormat="1" applyFont="1" applyFill="1" applyBorder="1" applyAlignment="1">
      <alignment horizontal="right" vertical="center" wrapText="1"/>
    </xf>
    <xf numFmtId="195" fontId="7" fillId="0" borderId="107" xfId="49" applyNumberFormat="1" applyFont="1" applyFill="1" applyBorder="1" applyAlignment="1">
      <alignment vertical="center"/>
    </xf>
    <xf numFmtId="195" fontId="35" fillId="0" borderId="107" xfId="49" applyNumberFormat="1" applyFont="1" applyFill="1" applyBorder="1" applyAlignment="1">
      <alignment vertical="center"/>
    </xf>
    <xf numFmtId="195" fontId="7" fillId="0" borderId="129" xfId="49" applyNumberFormat="1" applyFont="1" applyFill="1" applyBorder="1" applyAlignment="1">
      <alignment horizontal="right" vertical="center" wrapText="1"/>
    </xf>
    <xf numFmtId="195" fontId="35" fillId="0" borderId="130" xfId="49" applyNumberFormat="1" applyFont="1" applyFill="1" applyBorder="1" applyAlignment="1">
      <alignment horizontal="right" vertical="center"/>
    </xf>
    <xf numFmtId="0" fontId="6" fillId="6" borderId="131" xfId="0" applyFont="1" applyFill="1" applyBorder="1" applyAlignment="1">
      <alignment horizontal="center"/>
    </xf>
    <xf numFmtId="0" fontId="8" fillId="6" borderId="132" xfId="0" applyFont="1" applyFill="1" applyBorder="1" applyAlignment="1">
      <alignment vertical="center"/>
    </xf>
    <xf numFmtId="0" fontId="8" fillId="6" borderId="133" xfId="0" applyFont="1" applyFill="1" applyBorder="1" applyAlignment="1">
      <alignment vertical="center"/>
    </xf>
    <xf numFmtId="195" fontId="33" fillId="6" borderId="134" xfId="49" applyNumberFormat="1" applyFont="1" applyFill="1" applyBorder="1" applyAlignment="1">
      <alignment horizontal="right" vertical="center" wrapText="1"/>
    </xf>
    <xf numFmtId="195" fontId="8" fillId="6" borderId="135" xfId="49" applyNumberFormat="1" applyFont="1" applyFill="1" applyBorder="1" applyAlignment="1">
      <alignment vertical="center"/>
    </xf>
    <xf numFmtId="195" fontId="33" fillId="6" borderId="135" xfId="49" applyNumberFormat="1" applyFont="1" applyFill="1" applyBorder="1" applyAlignment="1">
      <alignment vertical="center"/>
    </xf>
    <xf numFmtId="195" fontId="8" fillId="6" borderId="136" xfId="49" applyNumberFormat="1" applyFont="1" applyFill="1" applyBorder="1" applyAlignment="1">
      <alignment horizontal="right" vertical="center"/>
    </xf>
    <xf numFmtId="195" fontId="33" fillId="6" borderId="137" xfId="49" applyNumberFormat="1" applyFont="1" applyFill="1" applyBorder="1" applyAlignment="1">
      <alignment horizontal="right" vertical="center"/>
    </xf>
    <xf numFmtId="0" fontId="6" fillId="6" borderId="138" xfId="0" applyFont="1" applyFill="1" applyBorder="1" applyAlignment="1">
      <alignment horizontal="center"/>
    </xf>
    <xf numFmtId="0" fontId="6" fillId="0" borderId="139" xfId="0" applyFont="1" applyFill="1" applyBorder="1" applyAlignment="1">
      <alignment/>
    </xf>
    <xf numFmtId="0" fontId="6" fillId="0" borderId="140" xfId="0" applyFont="1" applyFill="1" applyBorder="1" applyAlignment="1">
      <alignment/>
    </xf>
    <xf numFmtId="195" fontId="35" fillId="0" borderId="141" xfId="49" applyNumberFormat="1" applyFont="1" applyFill="1" applyBorder="1" applyAlignment="1">
      <alignment horizontal="right" vertical="center" wrapText="1"/>
    </xf>
    <xf numFmtId="195" fontId="7" fillId="0" borderId="140" xfId="49" applyNumberFormat="1" applyFont="1" applyFill="1" applyBorder="1" applyAlignment="1">
      <alignment vertical="center"/>
    </xf>
    <xf numFmtId="195" fontId="35" fillId="0" borderId="140" xfId="49" applyNumberFormat="1" applyFont="1" applyFill="1" applyBorder="1" applyAlignment="1">
      <alignment vertical="center"/>
    </xf>
    <xf numFmtId="195" fontId="7" fillId="0" borderId="142" xfId="49" applyNumberFormat="1" applyFont="1" applyFill="1" applyBorder="1" applyAlignment="1">
      <alignment horizontal="right" vertical="center" wrapText="1"/>
    </xf>
    <xf numFmtId="195" fontId="35" fillId="0" borderId="143" xfId="49" applyNumberFormat="1" applyFont="1" applyFill="1" applyBorder="1" applyAlignment="1">
      <alignment horizontal="right" vertical="center"/>
    </xf>
    <xf numFmtId="195" fontId="35" fillId="0" borderId="144" xfId="49" applyNumberFormat="1" applyFont="1" applyFill="1" applyBorder="1" applyAlignment="1">
      <alignment horizontal="right" vertical="center" wrapText="1"/>
    </xf>
    <xf numFmtId="195" fontId="7" fillId="0" borderId="145" xfId="49" applyNumberFormat="1" applyFont="1" applyFill="1" applyBorder="1" applyAlignment="1">
      <alignment vertical="center"/>
    </xf>
    <xf numFmtId="195" fontId="35" fillId="0" borderId="145" xfId="49" applyNumberFormat="1" applyFont="1" applyFill="1" applyBorder="1" applyAlignment="1">
      <alignment vertical="center"/>
    </xf>
    <xf numFmtId="195" fontId="35" fillId="0" borderId="146" xfId="49" applyNumberFormat="1" applyFont="1" applyFill="1" applyBorder="1" applyAlignment="1">
      <alignment horizontal="right" vertical="center"/>
    </xf>
    <xf numFmtId="195" fontId="33" fillId="6" borderId="136" xfId="49" applyNumberFormat="1" applyFont="1" applyFill="1" applyBorder="1" applyAlignment="1">
      <alignment horizontal="right" vertical="center" wrapText="1"/>
    </xf>
    <xf numFmtId="195" fontId="8" fillId="6" borderId="145" xfId="49" applyNumberFormat="1" applyFont="1" applyFill="1" applyBorder="1" applyAlignment="1">
      <alignment vertical="center"/>
    </xf>
    <xf numFmtId="195" fontId="33" fillId="6" borderId="145" xfId="49" applyNumberFormat="1" applyFont="1" applyFill="1" applyBorder="1" applyAlignment="1">
      <alignment vertical="center"/>
    </xf>
    <xf numFmtId="195" fontId="33" fillId="6" borderId="146" xfId="49" applyNumberFormat="1" applyFont="1" applyFill="1" applyBorder="1" applyAlignment="1">
      <alignment horizontal="right" vertical="center"/>
    </xf>
    <xf numFmtId="199" fontId="34" fillId="36" borderId="147" xfId="0" applyNumberFormat="1" applyFont="1" applyFill="1" applyBorder="1" applyAlignment="1">
      <alignment horizontal="center" vertical="center" wrapText="1"/>
    </xf>
    <xf numFmtId="0" fontId="30" fillId="36" borderId="148" xfId="0" applyFont="1" applyFill="1" applyBorder="1" applyAlignment="1">
      <alignment vertical="center"/>
    </xf>
    <xf numFmtId="0" fontId="30" fillId="36" borderId="149" xfId="0" applyFont="1" applyFill="1" applyBorder="1" applyAlignment="1">
      <alignment vertical="center"/>
    </xf>
    <xf numFmtId="195" fontId="34" fillId="36" borderId="149" xfId="49" applyNumberFormat="1" applyFont="1" applyFill="1" applyBorder="1" applyAlignment="1">
      <alignment horizontal="right" vertical="center" wrapText="1"/>
    </xf>
    <xf numFmtId="195" fontId="30" fillId="36" borderId="149" xfId="49" applyNumberFormat="1" applyFont="1" applyFill="1" applyBorder="1" applyAlignment="1">
      <alignment vertical="center"/>
    </xf>
    <xf numFmtId="195" fontId="34" fillId="36" borderId="149" xfId="49" applyNumberFormat="1" applyFont="1" applyFill="1" applyBorder="1" applyAlignment="1">
      <alignment vertical="center"/>
    </xf>
    <xf numFmtId="195" fontId="30" fillId="36" borderId="150" xfId="49" applyNumberFormat="1" applyFont="1" applyFill="1" applyBorder="1" applyAlignment="1">
      <alignment vertical="center"/>
    </xf>
    <xf numFmtId="195" fontId="34" fillId="36" borderId="151" xfId="49" applyNumberFormat="1" applyFont="1" applyFill="1" applyBorder="1" applyAlignment="1">
      <alignment horizontal="right" vertical="center"/>
    </xf>
    <xf numFmtId="38" fontId="34" fillId="18" borderId="152" xfId="49" applyFont="1" applyFill="1" applyBorder="1" applyAlignment="1">
      <alignment horizontal="center" vertical="center" textRotation="255"/>
    </xf>
    <xf numFmtId="38" fontId="6" fillId="6" borderId="108" xfId="49" applyFont="1" applyFill="1" applyBorder="1" applyAlignment="1">
      <alignment horizontal="center" vertical="center"/>
    </xf>
    <xf numFmtId="38" fontId="6" fillId="6" borderId="108" xfId="49" applyFont="1" applyFill="1" applyBorder="1" applyAlignment="1">
      <alignment horizontal="center" vertical="center"/>
    </xf>
    <xf numFmtId="38" fontId="6" fillId="37" borderId="142" xfId="49" applyFont="1" applyFill="1" applyBorder="1" applyAlignment="1">
      <alignment vertical="center"/>
    </xf>
    <xf numFmtId="195" fontId="7" fillId="0" borderId="153" xfId="49" applyNumberFormat="1" applyFont="1" applyFill="1" applyBorder="1" applyAlignment="1">
      <alignment vertical="center"/>
    </xf>
    <xf numFmtId="195" fontId="7" fillId="37" borderId="153" xfId="49" applyNumberFormat="1" applyFont="1" applyFill="1" applyBorder="1" applyAlignment="1">
      <alignment vertical="center"/>
    </xf>
    <xf numFmtId="195" fontId="35" fillId="37" borderId="153" xfId="49" applyNumberFormat="1" applyFont="1" applyFill="1" applyBorder="1" applyAlignment="1">
      <alignment vertical="center"/>
    </xf>
    <xf numFmtId="195" fontId="7" fillId="37" borderId="154" xfId="49" applyNumberFormat="1" applyFont="1" applyFill="1" applyBorder="1" applyAlignment="1">
      <alignment vertical="center"/>
    </xf>
    <xf numFmtId="38" fontId="34" fillId="18" borderId="155" xfId="49" applyFont="1" applyFill="1" applyBorder="1" applyAlignment="1">
      <alignment horizontal="center" vertical="center" textRotation="255"/>
    </xf>
    <xf numFmtId="38" fontId="6" fillId="37" borderId="107" xfId="49" applyFont="1" applyFill="1" applyBorder="1" applyAlignment="1">
      <alignment vertical="center"/>
    </xf>
    <xf numFmtId="195" fontId="7" fillId="0" borderId="156" xfId="49" applyNumberFormat="1" applyFont="1" applyFill="1" applyBorder="1" applyAlignment="1">
      <alignment vertical="center"/>
    </xf>
    <xf numFmtId="195" fontId="7" fillId="37" borderId="145" xfId="49" applyNumberFormat="1" applyFont="1" applyFill="1" applyBorder="1" applyAlignment="1">
      <alignment vertical="center"/>
    </xf>
    <xf numFmtId="195" fontId="35" fillId="37" borderId="145" xfId="49" applyNumberFormat="1" applyFont="1" applyFill="1" applyBorder="1" applyAlignment="1">
      <alignment vertical="center"/>
    </xf>
    <xf numFmtId="195" fontId="7" fillId="37" borderId="130" xfId="49" applyNumberFormat="1" applyFont="1" applyFill="1" applyBorder="1" applyAlignment="1">
      <alignment vertical="center"/>
    </xf>
    <xf numFmtId="38" fontId="8" fillId="6" borderId="157" xfId="49" applyFont="1" applyFill="1" applyBorder="1" applyAlignment="1">
      <alignment vertical="center"/>
    </xf>
    <xf numFmtId="38" fontId="8" fillId="6" borderId="158" xfId="49" applyFont="1" applyFill="1" applyBorder="1" applyAlignment="1">
      <alignment vertical="center"/>
    </xf>
    <xf numFmtId="195" fontId="8" fillId="6" borderId="136" xfId="49" applyNumberFormat="1" applyFont="1" applyFill="1" applyBorder="1" applyAlignment="1">
      <alignment vertical="center"/>
    </xf>
    <xf numFmtId="195" fontId="8" fillId="6" borderId="133" xfId="49" applyNumberFormat="1" applyFont="1" applyFill="1" applyBorder="1" applyAlignment="1">
      <alignment vertical="center"/>
    </xf>
    <xf numFmtId="195" fontId="33" fillId="6" borderId="133" xfId="49" applyNumberFormat="1" applyFont="1" applyFill="1" applyBorder="1" applyAlignment="1">
      <alignment vertical="center"/>
    </xf>
    <xf numFmtId="195" fontId="8" fillId="6" borderId="137" xfId="49" applyNumberFormat="1" applyFont="1" applyFill="1" applyBorder="1" applyAlignment="1">
      <alignment vertical="center"/>
    </xf>
    <xf numFmtId="38" fontId="6" fillId="6" borderId="159" xfId="49" applyFont="1" applyFill="1" applyBorder="1" applyAlignment="1">
      <alignment horizontal="center" vertical="center"/>
    </xf>
    <xf numFmtId="38" fontId="6" fillId="37" borderId="160" xfId="49" applyFont="1" applyFill="1" applyBorder="1" applyAlignment="1">
      <alignment vertical="center"/>
    </xf>
    <xf numFmtId="195" fontId="7" fillId="37" borderId="140" xfId="49" applyNumberFormat="1" applyFont="1" applyFill="1" applyBorder="1" applyAlignment="1">
      <alignment vertical="center"/>
    </xf>
    <xf numFmtId="195" fontId="35" fillId="37" borderId="140" xfId="49" applyNumberFormat="1" applyFont="1" applyFill="1" applyBorder="1" applyAlignment="1">
      <alignment vertical="center"/>
    </xf>
    <xf numFmtId="195" fontId="7" fillId="37" borderId="143" xfId="49" applyNumberFormat="1" applyFont="1" applyFill="1" applyBorder="1" applyAlignment="1">
      <alignment vertical="center"/>
    </xf>
    <xf numFmtId="38" fontId="6" fillId="37" borderId="156" xfId="49" applyFont="1" applyFill="1" applyBorder="1" applyAlignment="1">
      <alignment vertical="center"/>
    </xf>
    <xf numFmtId="38" fontId="8" fillId="6" borderId="161" xfId="49" applyFont="1" applyFill="1" applyBorder="1" applyAlignment="1">
      <alignment vertical="center"/>
    </xf>
    <xf numFmtId="38" fontId="8" fillId="6" borderId="162" xfId="49" applyFont="1" applyFill="1" applyBorder="1" applyAlignment="1">
      <alignment vertical="center"/>
    </xf>
    <xf numFmtId="38" fontId="30" fillId="6" borderId="0" xfId="49" applyFont="1" applyFill="1" applyBorder="1" applyAlignment="1">
      <alignment vertical="center"/>
    </xf>
    <xf numFmtId="38" fontId="30" fillId="6" borderId="163" xfId="49" applyFont="1" applyFill="1" applyBorder="1" applyAlignment="1">
      <alignment vertical="center"/>
    </xf>
    <xf numFmtId="38" fontId="30" fillId="6" borderId="164" xfId="49" applyFont="1" applyFill="1" applyBorder="1" applyAlignment="1">
      <alignment vertical="center"/>
    </xf>
    <xf numFmtId="195" fontId="30" fillId="6" borderId="136" xfId="49" applyNumberFormat="1" applyFont="1" applyFill="1" applyBorder="1" applyAlignment="1">
      <alignment vertical="center"/>
    </xf>
    <xf numFmtId="195" fontId="34" fillId="6" borderId="136" xfId="49" applyNumberFormat="1" applyFont="1" applyFill="1" applyBorder="1" applyAlignment="1">
      <alignment vertical="center"/>
    </xf>
    <xf numFmtId="195" fontId="7" fillId="6" borderId="145" xfId="49" applyNumberFormat="1" applyFont="1" applyFill="1" applyBorder="1" applyAlignment="1">
      <alignment vertical="center"/>
    </xf>
    <xf numFmtId="195" fontId="7" fillId="6" borderId="137" xfId="49" applyNumberFormat="1" applyFont="1" applyFill="1" applyBorder="1" applyAlignment="1">
      <alignment vertical="center"/>
    </xf>
    <xf numFmtId="38" fontId="6" fillId="6" borderId="138" xfId="49" applyFont="1" applyFill="1" applyBorder="1" applyAlignment="1">
      <alignment horizontal="center" vertical="center"/>
    </xf>
    <xf numFmtId="38" fontId="6" fillId="6" borderId="165" xfId="49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vertical="center"/>
    </xf>
    <xf numFmtId="195" fontId="7" fillId="37" borderId="159" xfId="49" applyNumberFormat="1" applyFont="1" applyFill="1" applyBorder="1" applyAlignment="1">
      <alignment horizontal="right" vertical="center"/>
    </xf>
    <xf numFmtId="195" fontId="7" fillId="37" borderId="156" xfId="49" applyNumberFormat="1" applyFont="1" applyFill="1" applyBorder="1" applyAlignment="1">
      <alignment vertical="center"/>
    </xf>
    <xf numFmtId="195" fontId="35" fillId="37" borderId="156" xfId="49" applyNumberFormat="1" applyFont="1" applyFill="1" applyBorder="1" applyAlignment="1">
      <alignment vertical="center"/>
    </xf>
    <xf numFmtId="195" fontId="7" fillId="37" borderId="166" xfId="49" applyNumberFormat="1" applyFont="1" applyFill="1" applyBorder="1" applyAlignment="1">
      <alignment horizontal="right" vertical="center"/>
    </xf>
    <xf numFmtId="38" fontId="6" fillId="6" borderId="110" xfId="49" applyFont="1" applyFill="1" applyBorder="1" applyAlignment="1">
      <alignment horizontal="center" vertical="center"/>
    </xf>
    <xf numFmtId="38" fontId="6" fillId="6" borderId="107" xfId="49" applyFont="1" applyFill="1" applyBorder="1" applyAlignment="1">
      <alignment horizontal="center" vertical="center"/>
    </xf>
    <xf numFmtId="195" fontId="7" fillId="37" borderId="108" xfId="49" applyNumberFormat="1" applyFont="1" applyFill="1" applyBorder="1" applyAlignment="1">
      <alignment horizontal="right" vertical="center"/>
    </xf>
    <xf numFmtId="195" fontId="7" fillId="37" borderId="167" xfId="49" applyNumberFormat="1" applyFont="1" applyFill="1" applyBorder="1" applyAlignment="1">
      <alignment horizontal="right" vertical="center"/>
    </xf>
    <xf numFmtId="195" fontId="7" fillId="37" borderId="156" xfId="49" applyNumberFormat="1" applyFont="1" applyFill="1" applyBorder="1" applyAlignment="1">
      <alignment horizontal="right" vertical="center"/>
    </xf>
    <xf numFmtId="195" fontId="7" fillId="37" borderId="133" xfId="49" applyNumberFormat="1" applyFont="1" applyFill="1" applyBorder="1" applyAlignment="1">
      <alignment vertical="center"/>
    </xf>
    <xf numFmtId="195" fontId="35" fillId="37" borderId="133" xfId="49" applyNumberFormat="1" applyFont="1" applyFill="1" applyBorder="1" applyAlignment="1">
      <alignment vertical="center"/>
    </xf>
    <xf numFmtId="195" fontId="7" fillId="37" borderId="168" xfId="49" applyNumberFormat="1" applyFont="1" applyFill="1" applyBorder="1" applyAlignment="1">
      <alignment horizontal="right" vertical="center"/>
    </xf>
    <xf numFmtId="0" fontId="6" fillId="37" borderId="107" xfId="0" applyFont="1" applyFill="1" applyBorder="1" applyAlignment="1">
      <alignment vertical="center"/>
    </xf>
    <xf numFmtId="195" fontId="7" fillId="37" borderId="159" xfId="49" applyNumberFormat="1" applyFont="1" applyFill="1" applyBorder="1" applyAlignment="1">
      <alignment vertical="center"/>
    </xf>
    <xf numFmtId="195" fontId="7" fillId="37" borderId="156" xfId="49" applyNumberFormat="1" applyFont="1" applyFill="1" applyBorder="1" applyAlignment="1">
      <alignment vertical="center"/>
    </xf>
    <xf numFmtId="195" fontId="7" fillId="37" borderId="159" xfId="49" applyNumberFormat="1" applyFont="1" applyFill="1" applyBorder="1" applyAlignment="1">
      <alignment horizontal="right" vertical="center"/>
    </xf>
    <xf numFmtId="195" fontId="7" fillId="37" borderId="169" xfId="49" applyNumberFormat="1" applyFont="1" applyFill="1" applyBorder="1" applyAlignment="1">
      <alignment horizontal="right" vertical="center"/>
    </xf>
    <xf numFmtId="195" fontId="7" fillId="37" borderId="170" xfId="49" applyNumberFormat="1" applyFont="1" applyFill="1" applyBorder="1" applyAlignment="1">
      <alignment horizontal="right" vertical="center"/>
    </xf>
    <xf numFmtId="195" fontId="7" fillId="37" borderId="107" xfId="49" applyNumberFormat="1" applyFont="1" applyFill="1" applyBorder="1" applyAlignment="1">
      <alignment vertical="center"/>
    </xf>
    <xf numFmtId="195" fontId="35" fillId="37" borderId="107" xfId="49" applyNumberFormat="1" applyFont="1" applyFill="1" applyBorder="1" applyAlignment="1">
      <alignment vertical="center"/>
    </xf>
    <xf numFmtId="195" fontId="7" fillId="37" borderId="171" xfId="49" applyNumberFormat="1" applyFont="1" applyFill="1" applyBorder="1" applyAlignment="1">
      <alignment horizontal="right" vertical="center"/>
    </xf>
    <xf numFmtId="195" fontId="7" fillId="37" borderId="172" xfId="49" applyNumberFormat="1" applyFont="1" applyFill="1" applyBorder="1" applyAlignment="1">
      <alignment horizontal="right" vertical="center"/>
    </xf>
    <xf numFmtId="195" fontId="7" fillId="37" borderId="136" xfId="49" applyNumberFormat="1" applyFont="1" applyFill="1" applyBorder="1" applyAlignment="1">
      <alignment vertical="center"/>
    </xf>
    <xf numFmtId="195" fontId="35" fillId="37" borderId="136" xfId="49" applyNumberFormat="1" applyFont="1" applyFill="1" applyBorder="1" applyAlignment="1">
      <alignment vertical="center"/>
    </xf>
    <xf numFmtId="195" fontId="7" fillId="37" borderId="173" xfId="49" applyNumberFormat="1" applyFont="1" applyFill="1" applyBorder="1" applyAlignment="1">
      <alignment horizontal="right" vertical="center"/>
    </xf>
    <xf numFmtId="195" fontId="7" fillId="37" borderId="130" xfId="49" applyNumberFormat="1" applyFont="1" applyFill="1" applyBorder="1" applyAlignment="1">
      <alignment horizontal="right" vertical="center"/>
    </xf>
    <xf numFmtId="195" fontId="7" fillId="37" borderId="146" xfId="49" applyNumberFormat="1" applyFont="1" applyFill="1" applyBorder="1" applyAlignment="1">
      <alignment horizontal="right" vertical="center"/>
    </xf>
    <xf numFmtId="38" fontId="6" fillId="37" borderId="133" xfId="49" applyFont="1" applyFill="1" applyBorder="1" applyAlignment="1">
      <alignment vertical="center"/>
    </xf>
    <xf numFmtId="38" fontId="6" fillId="37" borderId="145" xfId="49" applyFont="1" applyFill="1" applyBorder="1" applyAlignment="1">
      <alignment vertical="center"/>
    </xf>
    <xf numFmtId="195" fontId="7" fillId="37" borderId="136" xfId="49" applyNumberFormat="1" applyFont="1" applyFill="1" applyBorder="1" applyAlignment="1">
      <alignment horizontal="right" vertical="center"/>
    </xf>
    <xf numFmtId="38" fontId="8" fillId="6" borderId="131" xfId="49" applyFont="1" applyFill="1" applyBorder="1" applyAlignment="1">
      <alignment vertical="center"/>
    </xf>
    <xf numFmtId="38" fontId="8" fillId="6" borderId="174" xfId="49" applyFont="1" applyFill="1" applyBorder="1" applyAlignment="1">
      <alignment vertical="center"/>
    </xf>
    <xf numFmtId="38" fontId="33" fillId="18" borderId="175" xfId="49" applyFont="1" applyFill="1" applyBorder="1" applyAlignment="1">
      <alignment vertical="center" textRotation="255"/>
    </xf>
    <xf numFmtId="38" fontId="30" fillId="18" borderId="148" xfId="49" applyFont="1" applyFill="1" applyBorder="1" applyAlignment="1">
      <alignment horizontal="left" vertical="center"/>
    </xf>
    <xf numFmtId="38" fontId="30" fillId="18" borderId="149" xfId="49" applyFont="1" applyFill="1" applyBorder="1" applyAlignment="1">
      <alignment horizontal="left" vertical="center"/>
    </xf>
    <xf numFmtId="195" fontId="30" fillId="18" borderId="150" xfId="49" applyNumberFormat="1" applyFont="1" applyFill="1" applyBorder="1" applyAlignment="1">
      <alignment vertical="center"/>
    </xf>
    <xf numFmtId="195" fontId="34" fillId="18" borderId="150" xfId="49" applyNumberFormat="1" applyFont="1" applyFill="1" applyBorder="1" applyAlignment="1">
      <alignment vertical="center"/>
    </xf>
    <xf numFmtId="195" fontId="7" fillId="18" borderId="150" xfId="49" applyNumberFormat="1" applyFont="1" applyFill="1" applyBorder="1" applyAlignment="1">
      <alignment vertical="center"/>
    </xf>
    <xf numFmtId="38" fontId="34" fillId="9" borderId="176" xfId="49" applyFont="1" applyFill="1" applyBorder="1" applyAlignment="1">
      <alignment horizontal="center" vertical="center" textRotation="255"/>
    </xf>
    <xf numFmtId="38" fontId="6" fillId="37" borderId="157" xfId="49" applyFont="1" applyFill="1" applyBorder="1" applyAlignment="1">
      <alignment vertical="center"/>
    </xf>
    <xf numFmtId="38" fontId="6" fillId="37" borderId="177" xfId="49" applyFont="1" applyFill="1" applyBorder="1" applyAlignment="1">
      <alignment vertical="center"/>
    </xf>
    <xf numFmtId="38" fontId="6" fillId="37" borderId="162" xfId="49" applyFont="1" applyFill="1" applyBorder="1" applyAlignment="1">
      <alignment vertical="center"/>
    </xf>
    <xf numFmtId="38" fontId="34" fillId="9" borderId="125" xfId="49" applyFont="1" applyFill="1" applyBorder="1" applyAlignment="1">
      <alignment horizontal="center" vertical="center" textRotation="255"/>
    </xf>
    <xf numFmtId="38" fontId="6" fillId="37" borderId="178" xfId="49" applyFont="1" applyFill="1" applyBorder="1" applyAlignment="1">
      <alignment vertical="center"/>
    </xf>
    <xf numFmtId="38" fontId="6" fillId="37" borderId="179" xfId="49" applyFont="1" applyFill="1" applyBorder="1" applyAlignment="1">
      <alignment vertical="center"/>
    </xf>
    <xf numFmtId="38" fontId="6" fillId="37" borderId="164" xfId="49" applyFont="1" applyFill="1" applyBorder="1" applyAlignment="1">
      <alignment vertical="center"/>
    </xf>
    <xf numFmtId="195" fontId="7" fillId="0" borderId="136" xfId="49" applyNumberFormat="1" applyFont="1" applyFill="1" applyBorder="1" applyAlignment="1">
      <alignment vertical="center"/>
    </xf>
    <xf numFmtId="38" fontId="6" fillId="37" borderId="158" xfId="49" applyFont="1" applyFill="1" applyBorder="1" applyAlignment="1">
      <alignment vertical="center"/>
    </xf>
    <xf numFmtId="0" fontId="6" fillId="0" borderId="178" xfId="0" applyFont="1" applyBorder="1" applyAlignment="1">
      <alignment vertical="center"/>
    </xf>
    <xf numFmtId="0" fontId="6" fillId="0" borderId="179" xfId="0" applyFont="1" applyBorder="1" applyAlignment="1">
      <alignment vertical="center"/>
    </xf>
    <xf numFmtId="0" fontId="6" fillId="0" borderId="180" xfId="0" applyFont="1" applyBorder="1" applyAlignment="1">
      <alignment vertical="center"/>
    </xf>
    <xf numFmtId="195" fontId="7" fillId="0" borderId="156" xfId="0" applyNumberFormat="1" applyFont="1" applyBorder="1" applyAlignment="1">
      <alignment vertical="center"/>
    </xf>
    <xf numFmtId="195" fontId="35" fillId="0" borderId="156" xfId="0" applyNumberFormat="1" applyFont="1" applyBorder="1" applyAlignment="1">
      <alignment vertical="center"/>
    </xf>
    <xf numFmtId="0" fontId="6" fillId="0" borderId="158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6" fillId="0" borderId="181" xfId="0" applyFont="1" applyBorder="1" applyAlignment="1">
      <alignment vertical="center"/>
    </xf>
    <xf numFmtId="0" fontId="6" fillId="0" borderId="164" xfId="0" applyFont="1" applyBorder="1" applyAlignment="1">
      <alignment vertical="center"/>
    </xf>
    <xf numFmtId="38" fontId="6" fillId="37" borderId="161" xfId="49" applyFont="1" applyFill="1" applyBorder="1" applyAlignment="1">
      <alignment vertical="center"/>
    </xf>
    <xf numFmtId="38" fontId="6" fillId="37" borderId="181" xfId="49" applyFont="1" applyFill="1" applyBorder="1" applyAlignment="1">
      <alignment vertical="center"/>
    </xf>
    <xf numFmtId="195" fontId="7" fillId="37" borderId="182" xfId="49" applyNumberFormat="1" applyFont="1" applyFill="1" applyBorder="1" applyAlignment="1">
      <alignment horizontal="right" vertical="center"/>
    </xf>
    <xf numFmtId="195" fontId="7" fillId="37" borderId="108" xfId="49" applyNumberFormat="1" applyFont="1" applyFill="1" applyBorder="1" applyAlignment="1">
      <alignment vertical="center"/>
    </xf>
    <xf numFmtId="195" fontId="35" fillId="37" borderId="108" xfId="49" applyNumberFormat="1" applyFont="1" applyFill="1" applyBorder="1" applyAlignment="1">
      <alignment vertical="center"/>
    </xf>
    <xf numFmtId="38" fontId="6" fillId="37" borderId="180" xfId="49" applyFont="1" applyFill="1" applyBorder="1" applyAlignment="1">
      <alignment vertical="center"/>
    </xf>
    <xf numFmtId="195" fontId="7" fillId="0" borderId="156" xfId="49" applyNumberFormat="1" applyFont="1" applyFill="1" applyBorder="1" applyAlignment="1">
      <alignment horizontal="right" vertical="center"/>
    </xf>
    <xf numFmtId="195" fontId="7" fillId="0" borderId="136" xfId="49" applyNumberFormat="1" applyFont="1" applyFill="1" applyBorder="1" applyAlignment="1">
      <alignment horizontal="right" vertical="center"/>
    </xf>
    <xf numFmtId="38" fontId="30" fillId="9" borderId="148" xfId="49" applyFont="1" applyFill="1" applyBorder="1" applyAlignment="1">
      <alignment horizontal="left" vertical="center"/>
    </xf>
    <xf numFmtId="38" fontId="30" fillId="9" borderId="149" xfId="49" applyFont="1" applyFill="1" applyBorder="1" applyAlignment="1">
      <alignment horizontal="left" vertical="center"/>
    </xf>
    <xf numFmtId="198" fontId="30" fillId="9" borderId="150" xfId="49" applyNumberFormat="1" applyFont="1" applyFill="1" applyBorder="1" applyAlignment="1">
      <alignment vertical="center"/>
    </xf>
    <xf numFmtId="198" fontId="34" fillId="9" borderId="150" xfId="49" applyNumberFormat="1" applyFont="1" applyFill="1" applyBorder="1" applyAlignment="1">
      <alignment vertical="center"/>
    </xf>
    <xf numFmtId="195" fontId="30" fillId="9" borderId="149" xfId="49" applyNumberFormat="1" applyFont="1" applyFill="1" applyBorder="1" applyAlignment="1">
      <alignment vertical="center"/>
    </xf>
    <xf numFmtId="0" fontId="29" fillId="11" borderId="183" xfId="0" applyFont="1" applyFill="1" applyBorder="1" applyAlignment="1">
      <alignment horizontal="center" vertical="center" wrapText="1"/>
    </xf>
    <xf numFmtId="0" fontId="29" fillId="11" borderId="184" xfId="0" applyFont="1" applyFill="1" applyBorder="1" applyAlignment="1">
      <alignment horizontal="center" vertical="center" wrapText="1"/>
    </xf>
    <xf numFmtId="0" fontId="29" fillId="11" borderId="145" xfId="0" applyFont="1" applyFill="1" applyBorder="1" applyAlignment="1">
      <alignment horizontal="center" vertical="center" wrapText="1"/>
    </xf>
    <xf numFmtId="186" fontId="29" fillId="11" borderId="156" xfId="42" applyNumberFormat="1" applyFont="1" applyFill="1" applyBorder="1" applyAlignment="1">
      <alignment vertical="center"/>
    </xf>
    <xf numFmtId="186" fontId="29" fillId="11" borderId="145" xfId="49" applyNumberFormat="1" applyFont="1" applyFill="1" applyBorder="1" applyAlignment="1">
      <alignment horizontal="right" vertical="center"/>
    </xf>
    <xf numFmtId="0" fontId="29" fillId="18" borderId="185" xfId="0" applyFont="1" applyFill="1" applyBorder="1" applyAlignment="1">
      <alignment horizontal="center" vertical="center" wrapText="1"/>
    </xf>
    <xf numFmtId="0" fontId="29" fillId="18" borderId="186" xfId="0" applyFont="1" applyFill="1" applyBorder="1" applyAlignment="1">
      <alignment horizontal="center" vertical="center" wrapText="1"/>
    </xf>
    <xf numFmtId="0" fontId="29" fillId="18" borderId="165" xfId="0" applyFont="1" applyFill="1" applyBorder="1" applyAlignment="1">
      <alignment horizontal="center" vertical="center" wrapText="1"/>
    </xf>
    <xf numFmtId="186" fontId="29" fillId="18" borderId="107" xfId="0" applyNumberFormat="1" applyFont="1" applyFill="1" applyBorder="1" applyAlignment="1">
      <alignment vertical="center"/>
    </xf>
    <xf numFmtId="0" fontId="7" fillId="0" borderId="187" xfId="0" applyFont="1" applyBorder="1" applyAlignment="1">
      <alignment/>
    </xf>
    <xf numFmtId="0" fontId="7" fillId="0" borderId="188" xfId="0" applyFont="1" applyBorder="1" applyAlignment="1">
      <alignment/>
    </xf>
    <xf numFmtId="198" fontId="7" fillId="0" borderId="189" xfId="0" applyNumberFormat="1" applyFont="1" applyBorder="1" applyAlignment="1">
      <alignment/>
    </xf>
    <xf numFmtId="198" fontId="7" fillId="0" borderId="188" xfId="0" applyNumberFormat="1" applyFont="1" applyBorder="1" applyAlignment="1">
      <alignment/>
    </xf>
    <xf numFmtId="198" fontId="35" fillId="0" borderId="188" xfId="0" applyNumberFormat="1" applyFont="1" applyBorder="1" applyAlignment="1">
      <alignment/>
    </xf>
    <xf numFmtId="0" fontId="7" fillId="0" borderId="19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91" xfId="0" applyFont="1" applyBorder="1" applyAlignment="1">
      <alignment/>
    </xf>
    <xf numFmtId="198" fontId="36" fillId="0" borderId="191" xfId="0" applyNumberFormat="1" applyFont="1" applyBorder="1" applyAlignment="1">
      <alignment/>
    </xf>
    <xf numFmtId="198" fontId="37" fillId="0" borderId="191" xfId="0" applyNumberFormat="1" applyFont="1" applyBorder="1" applyAlignment="1">
      <alignment/>
    </xf>
    <xf numFmtId="0" fontId="36" fillId="0" borderId="191" xfId="0" applyFont="1" applyBorder="1" applyAlignment="1">
      <alignment/>
    </xf>
    <xf numFmtId="186" fontId="29" fillId="18" borderId="150" xfId="49" applyNumberFormat="1" applyFont="1" applyFill="1" applyBorder="1" applyAlignment="1">
      <alignment horizontal="right" vertical="center"/>
    </xf>
    <xf numFmtId="195" fontId="7" fillId="37" borderId="192" xfId="49" applyNumberFormat="1" applyFont="1" applyFill="1" applyBorder="1" applyAlignment="1">
      <alignment vertical="center"/>
    </xf>
    <xf numFmtId="195" fontId="7" fillId="37" borderId="192" xfId="49" applyNumberFormat="1" applyFont="1" applyFill="1" applyBorder="1" applyAlignment="1">
      <alignment horizontal="right" vertical="center"/>
    </xf>
    <xf numFmtId="195" fontId="30" fillId="9" borderId="193" xfId="49" applyNumberFormat="1" applyFont="1" applyFill="1" applyBorder="1" applyAlignment="1">
      <alignment vertical="center"/>
    </xf>
    <xf numFmtId="186" fontId="29" fillId="11" borderId="192" xfId="42" applyNumberFormat="1" applyFont="1" applyFill="1" applyBorder="1" applyAlignment="1">
      <alignment horizontal="right" vertical="center"/>
    </xf>
    <xf numFmtId="186" fontId="29" fillId="18" borderId="193" xfId="42" applyNumberFormat="1" applyFont="1" applyFill="1" applyBorder="1" applyAlignment="1">
      <alignment horizontal="right" vertical="center"/>
    </xf>
    <xf numFmtId="195" fontId="7" fillId="37" borderId="194" xfId="49" applyNumberFormat="1" applyFont="1" applyFill="1" applyBorder="1" applyAlignment="1">
      <alignment horizontal="right" vertical="center"/>
    </xf>
    <xf numFmtId="195" fontId="7" fillId="37" borderId="195" xfId="49" applyNumberFormat="1" applyFont="1" applyFill="1" applyBorder="1" applyAlignment="1">
      <alignment horizontal="right" vertical="center"/>
    </xf>
    <xf numFmtId="195" fontId="7" fillId="37" borderId="196" xfId="49" applyNumberFormat="1" applyFont="1" applyFill="1" applyBorder="1" applyAlignment="1">
      <alignment horizontal="right" vertical="center"/>
    </xf>
    <xf numFmtId="195" fontId="7" fillId="37" borderId="137" xfId="49" applyNumberFormat="1" applyFont="1" applyFill="1" applyBorder="1" applyAlignment="1">
      <alignment vertical="center"/>
    </xf>
    <xf numFmtId="195" fontId="7" fillId="37" borderId="137" xfId="49" applyNumberFormat="1" applyFont="1" applyFill="1" applyBorder="1" applyAlignment="1">
      <alignment horizontal="right" vertical="center"/>
    </xf>
    <xf numFmtId="195" fontId="30" fillId="18" borderId="151" xfId="49" applyNumberFormat="1" applyFont="1" applyFill="1" applyBorder="1" applyAlignment="1">
      <alignment vertical="center"/>
    </xf>
    <xf numFmtId="195" fontId="7" fillId="37" borderId="197" xfId="49" applyNumberFormat="1" applyFont="1" applyFill="1" applyBorder="1" applyAlignment="1">
      <alignment vertical="center"/>
    </xf>
    <xf numFmtId="38" fontId="33" fillId="16" borderId="198" xfId="49" applyFont="1" applyFill="1" applyBorder="1" applyAlignment="1">
      <alignment horizontal="center" vertical="center"/>
    </xf>
    <xf numFmtId="38" fontId="33" fillId="16" borderId="199" xfId="49" applyFont="1" applyFill="1" applyBorder="1" applyAlignment="1">
      <alignment horizontal="center" vertical="center"/>
    </xf>
    <xf numFmtId="0" fontId="32" fillId="35" borderId="200" xfId="0" applyFont="1" applyFill="1" applyBorder="1" applyAlignment="1">
      <alignment horizontal="center"/>
    </xf>
    <xf numFmtId="38" fontId="34" fillId="9" borderId="0" xfId="49" applyFont="1" applyFill="1" applyBorder="1" applyAlignment="1">
      <alignment horizontal="center" vertical="center" textRotation="255"/>
    </xf>
    <xf numFmtId="0" fontId="4" fillId="0" borderId="201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="90" zoomScaleNormal="90" zoomScalePageLayoutView="0" workbookViewId="0" topLeftCell="A1">
      <selection activeCell="H21" sqref="H21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20</v>
      </c>
    </row>
    <row r="2" spans="1:4" ht="13.5">
      <c r="A2" t="s">
        <v>21</v>
      </c>
      <c r="B2" s="1" t="s">
        <v>47</v>
      </c>
      <c r="C2" s="1" t="s">
        <v>48</v>
      </c>
      <c r="D2" s="1" t="s">
        <v>49</v>
      </c>
    </row>
    <row r="3" spans="1:4" ht="13.5">
      <c r="A3">
        <v>1</v>
      </c>
      <c r="B3" s="1" t="s">
        <v>50</v>
      </c>
      <c r="C3" s="1">
        <v>206</v>
      </c>
      <c r="D3" s="1">
        <v>48.8</v>
      </c>
    </row>
    <row r="4" spans="1:4" ht="13.5">
      <c r="A4">
        <v>2</v>
      </c>
      <c r="B4" s="1" t="s">
        <v>51</v>
      </c>
      <c r="C4" s="1">
        <v>21</v>
      </c>
      <c r="D4" s="1">
        <v>5</v>
      </c>
    </row>
    <row r="5" spans="1:4" ht="13.5">
      <c r="A5">
        <v>3</v>
      </c>
      <c r="B5" s="1" t="s">
        <v>52</v>
      </c>
      <c r="C5" s="1">
        <v>82</v>
      </c>
      <c r="D5" s="1">
        <v>19.4</v>
      </c>
    </row>
    <row r="6" spans="1:4" ht="13.5">
      <c r="A6">
        <v>4</v>
      </c>
      <c r="B6" s="1" t="s">
        <v>53</v>
      </c>
      <c r="C6" s="1">
        <v>69</v>
      </c>
      <c r="D6" s="1">
        <v>16.4</v>
      </c>
    </row>
    <row r="7" spans="2:4" ht="13.5">
      <c r="B7" s="1" t="s">
        <v>54</v>
      </c>
      <c r="C7" s="1">
        <v>44</v>
      </c>
      <c r="D7" s="1">
        <v>10.4</v>
      </c>
    </row>
    <row r="8" spans="2:4" ht="13.5">
      <c r="B8" s="1" t="s">
        <v>55</v>
      </c>
      <c r="C8" s="1">
        <v>422</v>
      </c>
      <c r="D8" s="1">
        <v>100</v>
      </c>
    </row>
    <row r="9" ht="13.5">
      <c r="C9"/>
    </row>
    <row r="11" spans="2:3" ht="13.5">
      <c r="B11" t="s">
        <v>7</v>
      </c>
      <c r="C11" t="s">
        <v>20</v>
      </c>
    </row>
    <row r="12" spans="1:4" ht="13.5">
      <c r="A12" t="s">
        <v>21</v>
      </c>
      <c r="B12" s="1" t="s">
        <v>47</v>
      </c>
      <c r="C12" s="1" t="s">
        <v>48</v>
      </c>
      <c r="D12" s="1" t="s">
        <v>49</v>
      </c>
    </row>
    <row r="13" spans="1:4" ht="13.5">
      <c r="A13">
        <v>1</v>
      </c>
      <c r="B13" s="1" t="s">
        <v>78</v>
      </c>
      <c r="C13" s="1">
        <v>54</v>
      </c>
      <c r="D13" s="1">
        <v>13</v>
      </c>
    </row>
    <row r="14" spans="1:4" ht="13.5">
      <c r="A14">
        <v>2</v>
      </c>
      <c r="B14" s="1" t="s">
        <v>79</v>
      </c>
      <c r="C14" s="1">
        <v>69</v>
      </c>
      <c r="D14" s="1">
        <v>16.6</v>
      </c>
    </row>
    <row r="15" spans="1:4" ht="13.5">
      <c r="A15">
        <v>3</v>
      </c>
      <c r="B15" s="1" t="s">
        <v>57</v>
      </c>
      <c r="C15" s="1">
        <v>65</v>
      </c>
      <c r="D15" s="1">
        <v>15.7</v>
      </c>
    </row>
    <row r="16" spans="1:4" ht="13.5">
      <c r="A16">
        <v>4</v>
      </c>
      <c r="B16" s="1" t="s">
        <v>80</v>
      </c>
      <c r="C16" s="1">
        <v>65</v>
      </c>
      <c r="D16" s="1">
        <v>15.7</v>
      </c>
    </row>
    <row r="17" spans="1:4" ht="13.5">
      <c r="A17">
        <v>5</v>
      </c>
      <c r="B17" s="1" t="s">
        <v>58</v>
      </c>
      <c r="C17" s="1">
        <v>106</v>
      </c>
      <c r="D17" s="1">
        <v>25.5</v>
      </c>
    </row>
    <row r="18" spans="1:4" ht="13.5">
      <c r="A18">
        <v>6</v>
      </c>
      <c r="B18" s="1" t="s">
        <v>81</v>
      </c>
      <c r="C18" s="1">
        <v>56</v>
      </c>
      <c r="D18" s="1">
        <v>13.5</v>
      </c>
    </row>
    <row r="19" spans="2:4" ht="13.5">
      <c r="B19" s="1" t="s">
        <v>55</v>
      </c>
      <c r="C19" s="1">
        <v>415</v>
      </c>
      <c r="D19" s="1">
        <v>100</v>
      </c>
    </row>
    <row r="21" spans="2:3" ht="13.5">
      <c r="B21" t="s">
        <v>6</v>
      </c>
      <c r="C21" t="s">
        <v>59</v>
      </c>
    </row>
    <row r="22" spans="1:4" ht="13.5">
      <c r="A22" t="s">
        <v>21</v>
      </c>
      <c r="B22" s="1" t="s">
        <v>84</v>
      </c>
      <c r="C22" s="1" t="s">
        <v>48</v>
      </c>
      <c r="D22" s="1" t="s">
        <v>49</v>
      </c>
    </row>
    <row r="23" spans="1:4" ht="13.5">
      <c r="A23">
        <v>1</v>
      </c>
      <c r="B23" s="1" t="s">
        <v>60</v>
      </c>
      <c r="C23" s="1">
        <v>60</v>
      </c>
      <c r="D23" s="1">
        <v>14.5</v>
      </c>
    </row>
    <row r="24" spans="1:4" ht="13.5">
      <c r="A24">
        <v>2</v>
      </c>
      <c r="B24" s="1" t="s">
        <v>61</v>
      </c>
      <c r="C24" s="1">
        <v>90</v>
      </c>
      <c r="D24" s="1">
        <v>21.8</v>
      </c>
    </row>
    <row r="25" spans="1:4" ht="13.5">
      <c r="A25">
        <v>3</v>
      </c>
      <c r="B25" s="1" t="s">
        <v>62</v>
      </c>
      <c r="C25" s="1">
        <v>151</v>
      </c>
      <c r="D25" s="1">
        <v>36.6</v>
      </c>
    </row>
    <row r="26" spans="1:4" ht="13.5">
      <c r="A26">
        <v>4</v>
      </c>
      <c r="B26" s="1" t="s">
        <v>63</v>
      </c>
      <c r="C26" s="1">
        <v>56</v>
      </c>
      <c r="D26" s="1">
        <v>13.6</v>
      </c>
    </row>
    <row r="27" spans="1:4" ht="13.5">
      <c r="A27">
        <v>5</v>
      </c>
      <c r="B27" s="1" t="s">
        <v>64</v>
      </c>
      <c r="C27" s="1">
        <v>39</v>
      </c>
      <c r="D27" s="1">
        <v>9.4</v>
      </c>
    </row>
    <row r="28" spans="1:4" ht="13.5">
      <c r="A28">
        <v>6</v>
      </c>
      <c r="B28" s="1" t="s">
        <v>65</v>
      </c>
      <c r="C28" s="1">
        <v>12</v>
      </c>
      <c r="D28" s="1">
        <v>2.9</v>
      </c>
    </row>
    <row r="29" spans="1:4" ht="13.5">
      <c r="A29">
        <v>7</v>
      </c>
      <c r="B29" s="1" t="s">
        <v>66</v>
      </c>
      <c r="C29" s="1">
        <v>5</v>
      </c>
      <c r="D29" s="1">
        <v>1.2</v>
      </c>
    </row>
    <row r="30" spans="1:4" ht="13.5">
      <c r="A30">
        <v>8</v>
      </c>
      <c r="B30" s="1" t="s">
        <v>55</v>
      </c>
      <c r="C30" s="1">
        <v>413</v>
      </c>
      <c r="D30" s="1">
        <v>100</v>
      </c>
    </row>
    <row r="31" ht="13.5">
      <c r="C31"/>
    </row>
    <row r="34" spans="2:3" ht="13.5">
      <c r="B34" t="s">
        <v>56</v>
      </c>
      <c r="C34" t="s">
        <v>20</v>
      </c>
    </row>
    <row r="35" spans="1:4" ht="13.5">
      <c r="A35" t="s">
        <v>21</v>
      </c>
      <c r="B35" s="1" t="s">
        <v>22</v>
      </c>
      <c r="C35" s="1" t="s">
        <v>23</v>
      </c>
      <c r="D35" s="1" t="s">
        <v>24</v>
      </c>
    </row>
    <row r="36" spans="1:4" ht="13.5">
      <c r="A36">
        <v>1</v>
      </c>
      <c r="B36" s="1" t="s">
        <v>1</v>
      </c>
      <c r="C36" s="1">
        <v>79</v>
      </c>
      <c r="D36" s="1">
        <v>18.9</v>
      </c>
    </row>
    <row r="37" spans="1:4" ht="13.5">
      <c r="A37">
        <v>2</v>
      </c>
      <c r="B37" s="1" t="s">
        <v>2</v>
      </c>
      <c r="C37" s="1">
        <v>236</v>
      </c>
      <c r="D37" s="1">
        <v>56.5</v>
      </c>
    </row>
    <row r="38" spans="1:4" ht="13.5">
      <c r="A38">
        <v>3</v>
      </c>
      <c r="B38" s="1" t="s">
        <v>3</v>
      </c>
      <c r="C38" s="1">
        <v>91</v>
      </c>
      <c r="D38" s="1">
        <v>21.8</v>
      </c>
    </row>
    <row r="39" spans="1:4" ht="13.5">
      <c r="A39">
        <v>4</v>
      </c>
      <c r="B39" s="1" t="s">
        <v>4</v>
      </c>
      <c r="C39" s="1">
        <v>12</v>
      </c>
      <c r="D39" s="1">
        <v>2.9</v>
      </c>
    </row>
    <row r="40" spans="2:4" ht="13.5">
      <c r="B40" s="1" t="s">
        <v>25</v>
      </c>
      <c r="C40" s="1">
        <v>418</v>
      </c>
      <c r="D40" s="1">
        <v>100</v>
      </c>
    </row>
    <row r="41" ht="13.5">
      <c r="C41"/>
    </row>
    <row r="42" ht="13.5">
      <c r="C42"/>
    </row>
    <row r="45" ht="13.5">
      <c r="B45" t="s">
        <v>76</v>
      </c>
    </row>
    <row r="46" spans="2:4" ht="13.5">
      <c r="B46" s="1" t="s">
        <v>47</v>
      </c>
      <c r="C46" s="1" t="s">
        <v>48</v>
      </c>
      <c r="D46" s="1" t="s">
        <v>49</v>
      </c>
    </row>
    <row r="47" spans="2:4" ht="13.5">
      <c r="B47" s="1" t="s">
        <v>67</v>
      </c>
      <c r="C47" s="1">
        <v>48</v>
      </c>
      <c r="D47" s="1">
        <v>11.5</v>
      </c>
    </row>
    <row r="48" spans="2:4" ht="13.5">
      <c r="B48" s="1" t="s">
        <v>82</v>
      </c>
      <c r="C48" s="1">
        <v>45</v>
      </c>
      <c r="D48" s="1">
        <v>10.8</v>
      </c>
    </row>
    <row r="49" spans="2:4" ht="13.5">
      <c r="B49" s="1" t="s">
        <v>83</v>
      </c>
      <c r="C49" s="1">
        <v>50</v>
      </c>
      <c r="D49" s="1">
        <v>12</v>
      </c>
    </row>
    <row r="50" spans="2:4" ht="13.5">
      <c r="B50" s="1" t="s">
        <v>68</v>
      </c>
      <c r="C50" s="1">
        <v>15</v>
      </c>
      <c r="D50" s="1">
        <v>3.6</v>
      </c>
    </row>
    <row r="51" spans="2:4" ht="13.5">
      <c r="B51" s="1" t="s">
        <v>69</v>
      </c>
      <c r="C51" s="1">
        <v>30</v>
      </c>
      <c r="D51" s="1">
        <v>7.2</v>
      </c>
    </row>
    <row r="52" spans="2:4" ht="13.5">
      <c r="B52" s="1" t="s">
        <v>70</v>
      </c>
      <c r="C52" s="1">
        <v>42</v>
      </c>
      <c r="D52" s="1">
        <v>10</v>
      </c>
    </row>
    <row r="53" spans="2:4" ht="13.5">
      <c r="B53" s="1" t="s">
        <v>71</v>
      </c>
      <c r="C53" s="1">
        <v>17</v>
      </c>
      <c r="D53" s="1">
        <v>4.1</v>
      </c>
    </row>
    <row r="54" spans="2:4" ht="13.5">
      <c r="B54" s="1" t="s">
        <v>73</v>
      </c>
      <c r="C54" s="1">
        <v>17</v>
      </c>
      <c r="D54" s="1">
        <v>4.1</v>
      </c>
    </row>
    <row r="55" spans="2:4" ht="13.5">
      <c r="B55" s="1" t="s">
        <v>72</v>
      </c>
      <c r="C55" s="1">
        <v>18</v>
      </c>
      <c r="D55" s="1">
        <v>4.3</v>
      </c>
    </row>
    <row r="56" spans="2:4" ht="13.5">
      <c r="B56" s="1" t="s">
        <v>74</v>
      </c>
      <c r="C56" s="1">
        <v>61</v>
      </c>
      <c r="D56" s="1">
        <v>14.6</v>
      </c>
    </row>
    <row r="57" spans="2:4" ht="13.5">
      <c r="B57" s="1" t="s">
        <v>75</v>
      </c>
      <c r="C57" s="1">
        <v>54</v>
      </c>
      <c r="D57" s="1">
        <v>12.9</v>
      </c>
    </row>
    <row r="58" spans="2:4" ht="13.5">
      <c r="B58" s="1" t="s">
        <v>4</v>
      </c>
      <c r="C58" s="1">
        <v>21</v>
      </c>
      <c r="D58" s="1">
        <v>5</v>
      </c>
    </row>
    <row r="59" spans="2:4" ht="13.5">
      <c r="B59" s="1" t="s">
        <v>55</v>
      </c>
      <c r="C59" s="1">
        <v>418</v>
      </c>
      <c r="D59" s="1">
        <v>100</v>
      </c>
    </row>
    <row r="60" ht="13.5">
      <c r="C60"/>
    </row>
    <row r="61" ht="13.5">
      <c r="C61"/>
    </row>
    <row r="62" ht="13.5">
      <c r="B62" t="s">
        <v>90</v>
      </c>
    </row>
    <row r="63" spans="2:4" ht="13.5">
      <c r="B63" s="1" t="s">
        <v>84</v>
      </c>
      <c r="C63" s="3" t="s">
        <v>48</v>
      </c>
      <c r="D63" s="1" t="s">
        <v>49</v>
      </c>
    </row>
    <row r="64" spans="2:4" ht="13.5">
      <c r="B64" s="1" t="s">
        <v>85</v>
      </c>
      <c r="C64" s="3">
        <v>16</v>
      </c>
      <c r="D64" s="1">
        <v>3.8</v>
      </c>
    </row>
    <row r="65" spans="2:4" ht="13.5">
      <c r="B65" s="1" t="s">
        <v>86</v>
      </c>
      <c r="C65" s="3">
        <v>121</v>
      </c>
      <c r="D65" s="1">
        <v>29</v>
      </c>
    </row>
    <row r="66" spans="2:4" ht="13.5">
      <c r="B66" s="1" t="s">
        <v>87</v>
      </c>
      <c r="C66" s="3">
        <v>148</v>
      </c>
      <c r="D66" s="1">
        <v>35.5</v>
      </c>
    </row>
    <row r="67" spans="2:4" ht="13.5">
      <c r="B67" s="1" t="s">
        <v>88</v>
      </c>
      <c r="C67" s="3">
        <v>110</v>
      </c>
      <c r="D67" s="1">
        <v>26.4</v>
      </c>
    </row>
    <row r="68" spans="2:4" ht="13.5">
      <c r="B68" s="1" t="s">
        <v>89</v>
      </c>
      <c r="C68" s="3">
        <v>22</v>
      </c>
      <c r="D68" s="1">
        <v>5.3</v>
      </c>
    </row>
    <row r="69" spans="2:4" ht="13.5">
      <c r="B69" s="1" t="s">
        <v>55</v>
      </c>
      <c r="C69" s="3">
        <v>417</v>
      </c>
      <c r="D69" s="1">
        <v>100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74"/>
  <sheetViews>
    <sheetView showGridLines="0" zoomScalePageLayoutView="0" workbookViewId="0" topLeftCell="A1">
      <selection activeCell="N14" sqref="N14"/>
    </sheetView>
  </sheetViews>
  <sheetFormatPr defaultColWidth="8.875" defaultRowHeight="13.5"/>
  <cols>
    <col min="1" max="2" width="5.625" style="5" customWidth="1"/>
    <col min="3" max="3" width="9.375" style="5" bestFit="1" customWidth="1"/>
    <col min="4" max="16384" width="8.875" style="5" customWidth="1"/>
  </cols>
  <sheetData>
    <row r="3" spans="2:13" ht="13.5">
      <c r="B3" s="8" t="s">
        <v>8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2:13" ht="12">
      <c r="B4" s="12" t="s">
        <v>9</v>
      </c>
      <c r="C4" s="13"/>
      <c r="D4" s="14" t="s">
        <v>8</v>
      </c>
      <c r="E4" s="15"/>
      <c r="F4" s="15"/>
      <c r="G4" s="15"/>
      <c r="H4" s="15"/>
      <c r="I4" s="15"/>
      <c r="J4" s="15"/>
      <c r="K4" s="15"/>
      <c r="L4" s="15"/>
      <c r="M4" s="15"/>
    </row>
    <row r="5" spans="2:13" ht="12">
      <c r="B5" s="16"/>
      <c r="C5" s="17"/>
      <c r="D5" s="18"/>
      <c r="E5" s="19" t="s">
        <v>91</v>
      </c>
      <c r="F5" s="20"/>
      <c r="G5" s="20"/>
      <c r="H5" s="21"/>
      <c r="I5" s="22" t="s">
        <v>92</v>
      </c>
      <c r="J5" s="23"/>
      <c r="K5" s="23"/>
      <c r="L5" s="23"/>
      <c r="M5" s="23"/>
    </row>
    <row r="6" spans="2:13" ht="12">
      <c r="B6" s="24"/>
      <c r="C6" s="25"/>
      <c r="D6" s="18"/>
      <c r="E6" s="26"/>
      <c r="F6" s="27" t="s">
        <v>93</v>
      </c>
      <c r="G6" s="28" t="s">
        <v>94</v>
      </c>
      <c r="H6" s="29" t="s">
        <v>95</v>
      </c>
      <c r="I6" s="30"/>
      <c r="J6" s="31" t="s">
        <v>96</v>
      </c>
      <c r="K6" s="32" t="s">
        <v>97</v>
      </c>
      <c r="L6" s="33" t="s">
        <v>98</v>
      </c>
      <c r="M6" s="34" t="s">
        <v>99</v>
      </c>
    </row>
    <row r="7" spans="2:13" ht="12">
      <c r="B7" s="35" t="s">
        <v>10</v>
      </c>
      <c r="C7" s="36" t="s">
        <v>11</v>
      </c>
      <c r="D7" s="37">
        <v>-63.3</v>
      </c>
      <c r="E7" s="38">
        <v>-23.7</v>
      </c>
      <c r="F7" s="39">
        <v>-6.1</v>
      </c>
      <c r="G7" s="39">
        <v>-3.6</v>
      </c>
      <c r="H7" s="40">
        <v>-14</v>
      </c>
      <c r="I7" s="41">
        <v>-39.6</v>
      </c>
      <c r="J7" s="39">
        <v>-8</v>
      </c>
      <c r="K7" s="42">
        <v>-9.7</v>
      </c>
      <c r="L7" s="43">
        <v>-8.6</v>
      </c>
      <c r="M7" s="44">
        <v>-13.3</v>
      </c>
    </row>
    <row r="8" spans="2:13" ht="12">
      <c r="B8" s="45"/>
      <c r="C8" s="46" t="s">
        <v>5</v>
      </c>
      <c r="D8" s="47">
        <v>-64</v>
      </c>
      <c r="E8" s="48">
        <v>-23.1</v>
      </c>
      <c r="F8" s="49">
        <v>-7.6</v>
      </c>
      <c r="G8" s="49">
        <v>-5</v>
      </c>
      <c r="H8" s="50">
        <v>-10.5</v>
      </c>
      <c r="I8" s="51">
        <v>-40.9</v>
      </c>
      <c r="J8" s="49">
        <v>-8</v>
      </c>
      <c r="K8" s="52">
        <v>-10.1</v>
      </c>
      <c r="L8" s="53">
        <v>-9.4</v>
      </c>
      <c r="M8" s="54">
        <v>-13.4</v>
      </c>
    </row>
    <row r="9" spans="2:13" ht="12">
      <c r="B9" s="35" t="s">
        <v>12</v>
      </c>
      <c r="C9" s="36" t="s">
        <v>13</v>
      </c>
      <c r="D9" s="55">
        <f aca="true" t="shared" si="0" ref="D9:D20">E9+I9</f>
        <v>-54.5</v>
      </c>
      <c r="E9" s="56">
        <f aca="true" t="shared" si="1" ref="E9:E20">F9+G9+H9</f>
        <v>-17.299999999999997</v>
      </c>
      <c r="F9" s="57">
        <v>-4.7</v>
      </c>
      <c r="G9" s="58">
        <v>-4</v>
      </c>
      <c r="H9" s="59">
        <v>-8.6</v>
      </c>
      <c r="I9" s="60">
        <f aca="true" t="shared" si="2" ref="I9:I20">J9+K9+L9+M9</f>
        <v>-37.2</v>
      </c>
      <c r="J9" s="58">
        <v>-6.8</v>
      </c>
      <c r="K9" s="61">
        <v>-9</v>
      </c>
      <c r="L9" s="61">
        <v>-8.5</v>
      </c>
      <c r="M9" s="58">
        <v>-12.9</v>
      </c>
    </row>
    <row r="10" spans="2:13" ht="12">
      <c r="B10" s="35"/>
      <c r="C10" s="36" t="s">
        <v>14</v>
      </c>
      <c r="D10" s="55">
        <f t="shared" si="0"/>
        <v>-65</v>
      </c>
      <c r="E10" s="56">
        <f t="shared" si="1"/>
        <v>-25.9</v>
      </c>
      <c r="F10" s="58">
        <v>-5.6</v>
      </c>
      <c r="G10" s="58">
        <v>-3.9</v>
      </c>
      <c r="H10" s="59">
        <v>-16.4</v>
      </c>
      <c r="I10" s="60">
        <f t="shared" si="2"/>
        <v>-39.099999999999994</v>
      </c>
      <c r="J10" s="58">
        <v>-6.8</v>
      </c>
      <c r="K10" s="61">
        <v>-9.9</v>
      </c>
      <c r="L10" s="61">
        <v>-9.6</v>
      </c>
      <c r="M10" s="58">
        <v>-12.8</v>
      </c>
    </row>
    <row r="11" spans="2:13" ht="12">
      <c r="B11" s="35"/>
      <c r="C11" s="36" t="s">
        <v>11</v>
      </c>
      <c r="D11" s="55">
        <f t="shared" si="0"/>
        <v>-77.00999999999999</v>
      </c>
      <c r="E11" s="56">
        <f t="shared" si="1"/>
        <v>-34.5</v>
      </c>
      <c r="F11" s="58">
        <v>-8.8</v>
      </c>
      <c r="G11" s="58">
        <v>-9.1</v>
      </c>
      <c r="H11" s="59">
        <v>-16.6</v>
      </c>
      <c r="I11" s="60">
        <f t="shared" si="2"/>
        <v>-42.51</v>
      </c>
      <c r="J11" s="58">
        <v>-8.67</v>
      </c>
      <c r="K11" s="61">
        <v>-9.34</v>
      </c>
      <c r="L11" s="61">
        <v>-10.56</v>
      </c>
      <c r="M11" s="58">
        <v>-13.94</v>
      </c>
    </row>
    <row r="12" spans="2:13" ht="12">
      <c r="B12" s="45"/>
      <c r="C12" s="46" t="s">
        <v>5</v>
      </c>
      <c r="D12" s="62">
        <f t="shared" si="0"/>
        <v>-104.7</v>
      </c>
      <c r="E12" s="63">
        <f t="shared" si="1"/>
        <v>-55.5</v>
      </c>
      <c r="F12" s="64">
        <v>-15.2</v>
      </c>
      <c r="G12" s="64">
        <v>-12.1</v>
      </c>
      <c r="H12" s="65">
        <v>-28.2</v>
      </c>
      <c r="I12" s="66">
        <f t="shared" si="2"/>
        <v>-49.2</v>
      </c>
      <c r="J12" s="64">
        <v>-10.3</v>
      </c>
      <c r="K12" s="67">
        <v>-11.4</v>
      </c>
      <c r="L12" s="67">
        <v>-11.7</v>
      </c>
      <c r="M12" s="64">
        <v>-15.8</v>
      </c>
    </row>
    <row r="13" spans="2:13" ht="12">
      <c r="B13" s="35" t="s">
        <v>15</v>
      </c>
      <c r="C13" s="36" t="s">
        <v>13</v>
      </c>
      <c r="D13" s="55">
        <f t="shared" si="0"/>
        <v>-107.3</v>
      </c>
      <c r="E13" s="56">
        <f t="shared" si="1"/>
        <v>-57.9</v>
      </c>
      <c r="F13" s="58">
        <v>-16.2</v>
      </c>
      <c r="G13" s="61">
        <v>-13.3</v>
      </c>
      <c r="H13" s="59">
        <v>-28.4</v>
      </c>
      <c r="I13" s="60">
        <f t="shared" si="2"/>
        <v>-49.4</v>
      </c>
      <c r="J13" s="58">
        <v>-9.9</v>
      </c>
      <c r="K13" s="61">
        <v>-11.3</v>
      </c>
      <c r="L13" s="61">
        <v>-12.3</v>
      </c>
      <c r="M13" s="58">
        <v>-15.9</v>
      </c>
    </row>
    <row r="14" spans="2:13" ht="12">
      <c r="B14" s="35"/>
      <c r="C14" s="36" t="s">
        <v>14</v>
      </c>
      <c r="D14" s="55">
        <f t="shared" si="0"/>
        <v>-125.3</v>
      </c>
      <c r="E14" s="56">
        <f t="shared" si="1"/>
        <v>-69.5</v>
      </c>
      <c r="F14" s="58">
        <v>-20.8</v>
      </c>
      <c r="G14" s="61">
        <v>-16.7</v>
      </c>
      <c r="H14" s="59">
        <v>-32</v>
      </c>
      <c r="I14" s="60">
        <f t="shared" si="2"/>
        <v>-55.8</v>
      </c>
      <c r="J14" s="58">
        <v>-10.6</v>
      </c>
      <c r="K14" s="61">
        <v>-13.3</v>
      </c>
      <c r="L14" s="61">
        <v>-13.7</v>
      </c>
      <c r="M14" s="58">
        <v>-18.2</v>
      </c>
    </row>
    <row r="15" spans="2:13" ht="12">
      <c r="B15" s="35"/>
      <c r="C15" s="36" t="s">
        <v>11</v>
      </c>
      <c r="D15" s="55">
        <f t="shared" si="0"/>
        <v>-128</v>
      </c>
      <c r="E15" s="56">
        <f t="shared" si="1"/>
        <v>-73.1</v>
      </c>
      <c r="F15" s="58">
        <v>-22.1</v>
      </c>
      <c r="G15" s="61">
        <v>-19.4</v>
      </c>
      <c r="H15" s="68">
        <v>-31.6</v>
      </c>
      <c r="I15" s="60">
        <f t="shared" si="2"/>
        <v>-54.9</v>
      </c>
      <c r="J15" s="58">
        <v>-10.1</v>
      </c>
      <c r="K15" s="61">
        <v>-13.2</v>
      </c>
      <c r="L15" s="61">
        <v>-14.1</v>
      </c>
      <c r="M15" s="58">
        <v>-17.5</v>
      </c>
    </row>
    <row r="16" spans="2:13" ht="12">
      <c r="B16" s="45"/>
      <c r="C16" s="46" t="s">
        <v>5</v>
      </c>
      <c r="D16" s="62">
        <f t="shared" si="0"/>
        <v>-139.2</v>
      </c>
      <c r="E16" s="63">
        <f t="shared" si="1"/>
        <v>-77.3</v>
      </c>
      <c r="F16" s="64">
        <v>-26</v>
      </c>
      <c r="G16" s="67">
        <v>-27.1</v>
      </c>
      <c r="H16" s="69">
        <v>-24.2</v>
      </c>
      <c r="I16" s="66">
        <f t="shared" si="2"/>
        <v>-61.900000000000006</v>
      </c>
      <c r="J16" s="64">
        <v>-11.9</v>
      </c>
      <c r="K16" s="67">
        <v>-15.4</v>
      </c>
      <c r="L16" s="67">
        <v>-15.9</v>
      </c>
      <c r="M16" s="64">
        <v>-18.7</v>
      </c>
    </row>
    <row r="17" spans="2:13" ht="12">
      <c r="B17" s="35" t="s">
        <v>18</v>
      </c>
      <c r="C17" s="36" t="s">
        <v>13</v>
      </c>
      <c r="D17" s="55">
        <f t="shared" si="0"/>
        <v>-143.6</v>
      </c>
      <c r="E17" s="56">
        <f t="shared" si="1"/>
        <v>-77.69999999999999</v>
      </c>
      <c r="F17" s="70">
        <v>-28.4</v>
      </c>
      <c r="G17" s="71">
        <v>-30.9</v>
      </c>
      <c r="H17" s="72">
        <v>-18.4</v>
      </c>
      <c r="I17" s="60">
        <f t="shared" si="2"/>
        <v>-65.9</v>
      </c>
      <c r="J17" s="70">
        <v>-14.4</v>
      </c>
      <c r="K17" s="71">
        <v>-16.3</v>
      </c>
      <c r="L17" s="71">
        <v>-16.1</v>
      </c>
      <c r="M17" s="73">
        <v>-19.1</v>
      </c>
    </row>
    <row r="18" spans="2:13" ht="12">
      <c r="B18" s="74"/>
      <c r="C18" s="36" t="s">
        <v>14</v>
      </c>
      <c r="D18" s="55">
        <f t="shared" si="0"/>
        <v>-125.1</v>
      </c>
      <c r="E18" s="56">
        <f t="shared" si="1"/>
        <v>-61.00000000000001</v>
      </c>
      <c r="F18" s="70">
        <v>-24.1</v>
      </c>
      <c r="G18" s="71">
        <v>-27.8</v>
      </c>
      <c r="H18" s="72">
        <v>-9.1</v>
      </c>
      <c r="I18" s="60">
        <f t="shared" si="2"/>
        <v>-64.1</v>
      </c>
      <c r="J18" s="70">
        <v>-14.2</v>
      </c>
      <c r="K18" s="71">
        <v>-16.5</v>
      </c>
      <c r="L18" s="71">
        <v>-15</v>
      </c>
      <c r="M18" s="73">
        <v>-18.4</v>
      </c>
    </row>
    <row r="19" spans="2:13" ht="12">
      <c r="B19" s="74"/>
      <c r="C19" s="36" t="s">
        <v>11</v>
      </c>
      <c r="D19" s="55">
        <f t="shared" si="0"/>
        <v>-126</v>
      </c>
      <c r="E19" s="56">
        <f t="shared" si="1"/>
        <v>-61.9</v>
      </c>
      <c r="F19" s="70">
        <v>-23.4</v>
      </c>
      <c r="G19" s="71">
        <v>-26.9</v>
      </c>
      <c r="H19" s="72">
        <v>-11.6</v>
      </c>
      <c r="I19" s="60">
        <f t="shared" si="2"/>
        <v>-64.1</v>
      </c>
      <c r="J19" s="70">
        <v>-14</v>
      </c>
      <c r="K19" s="71">
        <v>-15.6</v>
      </c>
      <c r="L19" s="71">
        <v>-15.6</v>
      </c>
      <c r="M19" s="73">
        <v>-18.9</v>
      </c>
    </row>
    <row r="20" spans="2:13" ht="12">
      <c r="B20" s="75"/>
      <c r="C20" s="46" t="s">
        <v>5</v>
      </c>
      <c r="D20" s="62">
        <f t="shared" si="0"/>
        <v>-107.1</v>
      </c>
      <c r="E20" s="63">
        <f t="shared" si="1"/>
        <v>-44.8</v>
      </c>
      <c r="F20" s="76">
        <v>-21.7</v>
      </c>
      <c r="G20" s="77">
        <v>-25.6</v>
      </c>
      <c r="H20" s="78">
        <v>2.5</v>
      </c>
      <c r="I20" s="66">
        <f t="shared" si="2"/>
        <v>-62.3</v>
      </c>
      <c r="J20" s="76">
        <v>-13.5</v>
      </c>
      <c r="K20" s="77">
        <v>-15.7</v>
      </c>
      <c r="L20" s="77">
        <v>-14.4</v>
      </c>
      <c r="M20" s="79">
        <v>-18.7</v>
      </c>
    </row>
    <row r="21" spans="2:13" ht="12">
      <c r="B21" s="35" t="s">
        <v>19</v>
      </c>
      <c r="C21" s="36" t="s">
        <v>13</v>
      </c>
      <c r="D21" s="55">
        <v>-99.2</v>
      </c>
      <c r="E21" s="56">
        <v>-40.5</v>
      </c>
      <c r="F21" s="70">
        <v>-16.7</v>
      </c>
      <c r="G21" s="71">
        <v>-21.7</v>
      </c>
      <c r="H21" s="72">
        <v>-2.1</v>
      </c>
      <c r="I21" s="60">
        <v>-58.7</v>
      </c>
      <c r="J21" s="70">
        <v>-12.4</v>
      </c>
      <c r="K21" s="71">
        <v>-14.6</v>
      </c>
      <c r="L21" s="71">
        <v>-14.4</v>
      </c>
      <c r="M21" s="70">
        <v>-17.3</v>
      </c>
    </row>
    <row r="22" spans="2:13" ht="12">
      <c r="B22" s="35"/>
      <c r="C22" s="36" t="s">
        <v>14</v>
      </c>
      <c r="D22" s="55">
        <v>-88.10000000000001</v>
      </c>
      <c r="E22" s="56">
        <v>-35.2</v>
      </c>
      <c r="F22" s="70">
        <v>-13.2</v>
      </c>
      <c r="G22" s="71">
        <v>-18.5</v>
      </c>
      <c r="H22" s="72">
        <v>-3.5</v>
      </c>
      <c r="I22" s="60">
        <v>-52.900000000000006</v>
      </c>
      <c r="J22" s="70">
        <v>-12.8</v>
      </c>
      <c r="K22" s="71">
        <v>-14.4</v>
      </c>
      <c r="L22" s="71">
        <v>-10.4</v>
      </c>
      <c r="M22" s="70">
        <v>-15.3</v>
      </c>
    </row>
    <row r="23" spans="2:13" ht="12">
      <c r="B23" s="35"/>
      <c r="C23" s="36" t="s">
        <v>11</v>
      </c>
      <c r="D23" s="55">
        <v>-83</v>
      </c>
      <c r="E23" s="56">
        <v>-39.6</v>
      </c>
      <c r="F23" s="70">
        <v>-15</v>
      </c>
      <c r="G23" s="71">
        <v>-19.5</v>
      </c>
      <c r="H23" s="72">
        <v>-5.1</v>
      </c>
      <c r="I23" s="60">
        <v>-43.4</v>
      </c>
      <c r="J23" s="70">
        <v>-6.3</v>
      </c>
      <c r="K23" s="71">
        <v>-11.9</v>
      </c>
      <c r="L23" s="71">
        <v>-10</v>
      </c>
      <c r="M23" s="70">
        <v>-15.2</v>
      </c>
    </row>
    <row r="24" spans="2:13" ht="12">
      <c r="B24" s="45"/>
      <c r="C24" s="46" t="s">
        <v>5</v>
      </c>
      <c r="D24" s="62">
        <v>-91.4</v>
      </c>
      <c r="E24" s="63">
        <v>-41.3</v>
      </c>
      <c r="F24" s="76">
        <v>-14.9</v>
      </c>
      <c r="G24" s="77">
        <v>-20</v>
      </c>
      <c r="H24" s="78">
        <v>-6.4</v>
      </c>
      <c r="I24" s="66">
        <v>-50.1</v>
      </c>
      <c r="J24" s="76">
        <v>-12.3</v>
      </c>
      <c r="K24" s="77">
        <v>-12.8</v>
      </c>
      <c r="L24" s="77">
        <v>-9.8</v>
      </c>
      <c r="M24" s="76">
        <v>-15.2</v>
      </c>
    </row>
    <row r="25" spans="2:13" ht="12">
      <c r="B25" s="35" t="s">
        <v>100</v>
      </c>
      <c r="C25" s="36" t="s">
        <v>13</v>
      </c>
      <c r="D25" s="80">
        <v>-100.3</v>
      </c>
      <c r="E25" s="56">
        <v>-48.4</v>
      </c>
      <c r="F25" s="70">
        <v>-15.6</v>
      </c>
      <c r="G25" s="71">
        <v>-17.8</v>
      </c>
      <c r="H25" s="72">
        <v>-15</v>
      </c>
      <c r="I25" s="60">
        <v>-51.9</v>
      </c>
      <c r="J25" s="81">
        <v>-12</v>
      </c>
      <c r="K25" s="82">
        <v>-14.2</v>
      </c>
      <c r="L25" s="71">
        <v>-10.7</v>
      </c>
      <c r="M25" s="70">
        <v>-15</v>
      </c>
    </row>
    <row r="26" spans="2:13" ht="12">
      <c r="B26" s="83" t="s">
        <v>101</v>
      </c>
      <c r="C26" s="36" t="s">
        <v>14</v>
      </c>
      <c r="D26" s="84">
        <v>-118</v>
      </c>
      <c r="E26" s="63">
        <v>-60.9</v>
      </c>
      <c r="F26" s="64">
        <v>-19.6</v>
      </c>
      <c r="G26" s="67">
        <v>-22.9</v>
      </c>
      <c r="H26" s="69">
        <v>-18.4</v>
      </c>
      <c r="I26" s="66">
        <v>-57.1</v>
      </c>
      <c r="J26" s="64">
        <v>-14.1</v>
      </c>
      <c r="K26" s="67">
        <v>-15</v>
      </c>
      <c r="L26" s="67">
        <v>-11.6</v>
      </c>
      <c r="M26" s="64">
        <v>-16.4</v>
      </c>
    </row>
    <row r="27" spans="2:13" ht="12">
      <c r="B27" s="85" t="s">
        <v>102</v>
      </c>
      <c r="C27" s="86"/>
      <c r="D27" s="55">
        <v>-116.9</v>
      </c>
      <c r="E27" s="56">
        <v>-57.300000000000004</v>
      </c>
      <c r="F27" s="70">
        <v>-17.4</v>
      </c>
      <c r="G27" s="71">
        <v>-21.3</v>
      </c>
      <c r="H27" s="72">
        <v>-18.6</v>
      </c>
      <c r="I27" s="60">
        <v>-59.6</v>
      </c>
      <c r="J27" s="81">
        <v>-14.9</v>
      </c>
      <c r="K27" s="82">
        <v>-14.4</v>
      </c>
      <c r="L27" s="71">
        <v>-14.2</v>
      </c>
      <c r="M27" s="70">
        <v>-16.1</v>
      </c>
    </row>
    <row r="28" spans="2:13" ht="12">
      <c r="B28" s="87"/>
      <c r="C28" s="88"/>
      <c r="D28" s="89"/>
      <c r="E28" s="6"/>
      <c r="F28" s="90"/>
      <c r="G28" s="88"/>
      <c r="H28" s="88"/>
      <c r="I28" s="91"/>
      <c r="J28" s="6"/>
      <c r="K28" s="6"/>
      <c r="L28" s="88"/>
      <c r="M28" s="88"/>
    </row>
    <row r="29" spans="2:13" ht="13.5">
      <c r="B29" s="92" t="s">
        <v>16</v>
      </c>
      <c r="C29" s="93"/>
      <c r="D29" s="94"/>
      <c r="E29" s="94"/>
      <c r="F29" s="95"/>
      <c r="G29" s="94"/>
      <c r="H29" s="94"/>
      <c r="I29" s="94"/>
      <c r="J29" s="94"/>
      <c r="K29" s="94"/>
      <c r="L29" s="94"/>
      <c r="M29" s="96"/>
    </row>
    <row r="30" spans="2:13" ht="12">
      <c r="B30" s="12" t="s">
        <v>9</v>
      </c>
      <c r="C30" s="13"/>
      <c r="D30" s="97" t="s">
        <v>8</v>
      </c>
      <c r="E30" s="15"/>
      <c r="F30" s="15"/>
      <c r="G30" s="15"/>
      <c r="H30" s="15"/>
      <c r="I30" s="15"/>
      <c r="J30" s="15"/>
      <c r="K30" s="15"/>
      <c r="L30" s="15"/>
      <c r="M30" s="15"/>
    </row>
    <row r="31" spans="2:13" ht="12">
      <c r="B31" s="16"/>
      <c r="C31" s="17"/>
      <c r="D31" s="18"/>
      <c r="E31" s="98" t="s">
        <v>91</v>
      </c>
      <c r="F31" s="20"/>
      <c r="G31" s="20"/>
      <c r="H31" s="21"/>
      <c r="I31" s="22" t="s">
        <v>92</v>
      </c>
      <c r="J31" s="23"/>
      <c r="K31" s="23"/>
      <c r="L31" s="23"/>
      <c r="M31" s="23"/>
    </row>
    <row r="32" spans="2:13" ht="12">
      <c r="B32" s="24"/>
      <c r="C32" s="25"/>
      <c r="D32" s="18"/>
      <c r="E32" s="99"/>
      <c r="F32" s="27" t="s">
        <v>93</v>
      </c>
      <c r="G32" s="100" t="s">
        <v>94</v>
      </c>
      <c r="H32" s="29" t="s">
        <v>95</v>
      </c>
      <c r="I32" s="101"/>
      <c r="J32" s="31" t="s">
        <v>96</v>
      </c>
      <c r="K32" s="32" t="s">
        <v>97</v>
      </c>
      <c r="L32" s="33" t="s">
        <v>98</v>
      </c>
      <c r="M32" s="34" t="s">
        <v>99</v>
      </c>
    </row>
    <row r="33" spans="2:13" ht="12">
      <c r="B33" s="45" t="s">
        <v>10</v>
      </c>
      <c r="C33" s="46" t="s">
        <v>5</v>
      </c>
      <c r="D33" s="102">
        <f>D8-D7</f>
        <v>-0.7000000000000028</v>
      </c>
      <c r="E33" s="103">
        <f aca="true" t="shared" si="3" ref="E33:M33">E8-E7</f>
        <v>0.5999999999999979</v>
      </c>
      <c r="F33" s="104">
        <f t="shared" si="3"/>
        <v>-1.5</v>
      </c>
      <c r="G33" s="105">
        <f t="shared" si="3"/>
        <v>-1.4</v>
      </c>
      <c r="H33" s="106">
        <f t="shared" si="3"/>
        <v>3.5</v>
      </c>
      <c r="I33" s="107">
        <f t="shared" si="3"/>
        <v>-1.2999999999999972</v>
      </c>
      <c r="J33" s="108">
        <f t="shared" si="3"/>
        <v>0</v>
      </c>
      <c r="K33" s="105">
        <f t="shared" si="3"/>
        <v>-0.40000000000000036</v>
      </c>
      <c r="L33" s="105">
        <f t="shared" si="3"/>
        <v>-0.8000000000000007</v>
      </c>
      <c r="M33" s="108">
        <f t="shared" si="3"/>
        <v>-0.09999999999999964</v>
      </c>
    </row>
    <row r="34" spans="2:13" ht="12">
      <c r="B34" s="35" t="s">
        <v>12</v>
      </c>
      <c r="C34" s="36" t="s">
        <v>13</v>
      </c>
      <c r="D34" s="55">
        <v>9.5</v>
      </c>
      <c r="E34" s="56">
        <v>5.7</v>
      </c>
      <c r="F34" s="57">
        <v>2.9</v>
      </c>
      <c r="G34" s="61">
        <v>1</v>
      </c>
      <c r="H34" s="59">
        <v>1.9</v>
      </c>
      <c r="I34" s="109">
        <v>3.6</v>
      </c>
      <c r="J34" s="58">
        <v>1.2</v>
      </c>
      <c r="K34" s="61">
        <v>1.1</v>
      </c>
      <c r="L34" s="61">
        <v>0.9</v>
      </c>
      <c r="M34" s="110">
        <v>0.5</v>
      </c>
    </row>
    <row r="35" spans="2:13" ht="12">
      <c r="B35" s="35"/>
      <c r="C35" s="36" t="s">
        <v>14</v>
      </c>
      <c r="D35" s="55">
        <f aca="true" t="shared" si="4" ref="D35:M50">D10-D9</f>
        <v>-10.5</v>
      </c>
      <c r="E35" s="56">
        <f>E10-E9</f>
        <v>-8.600000000000001</v>
      </c>
      <c r="F35" s="111">
        <f aca="true" t="shared" si="5" ref="F35:M35">F10-F9</f>
        <v>-0.8999999999999995</v>
      </c>
      <c r="G35" s="112">
        <f t="shared" si="5"/>
        <v>0.10000000000000009</v>
      </c>
      <c r="H35" s="113">
        <f t="shared" si="5"/>
        <v>-7.799999999999999</v>
      </c>
      <c r="I35" s="60">
        <f t="shared" si="5"/>
        <v>-1.8999999999999915</v>
      </c>
      <c r="J35" s="114">
        <f t="shared" si="5"/>
        <v>0</v>
      </c>
      <c r="K35" s="112">
        <f t="shared" si="5"/>
        <v>-0.9000000000000004</v>
      </c>
      <c r="L35" s="112">
        <f t="shared" si="5"/>
        <v>-1.0999999999999996</v>
      </c>
      <c r="M35" s="114">
        <f t="shared" si="5"/>
        <v>0.09999999999999964</v>
      </c>
    </row>
    <row r="36" spans="2:13" ht="12">
      <c r="B36" s="35"/>
      <c r="C36" s="36" t="s">
        <v>11</v>
      </c>
      <c r="D36" s="55">
        <f t="shared" si="4"/>
        <v>-12.009999999999991</v>
      </c>
      <c r="E36" s="56">
        <f t="shared" si="4"/>
        <v>-8.600000000000001</v>
      </c>
      <c r="F36" s="111">
        <f t="shared" si="4"/>
        <v>-3.200000000000001</v>
      </c>
      <c r="G36" s="112">
        <f t="shared" si="4"/>
        <v>-5.199999999999999</v>
      </c>
      <c r="H36" s="113">
        <f t="shared" si="4"/>
        <v>-0.20000000000000284</v>
      </c>
      <c r="I36" s="60">
        <f t="shared" si="4"/>
        <v>-3.4100000000000037</v>
      </c>
      <c r="J36" s="114">
        <f t="shared" si="4"/>
        <v>-1.87</v>
      </c>
      <c r="K36" s="112">
        <f t="shared" si="4"/>
        <v>0.5600000000000005</v>
      </c>
      <c r="L36" s="112">
        <f t="shared" si="4"/>
        <v>-0.9600000000000009</v>
      </c>
      <c r="M36" s="114">
        <f t="shared" si="4"/>
        <v>-1.1399999999999988</v>
      </c>
    </row>
    <row r="37" spans="2:13" ht="12">
      <c r="B37" s="45"/>
      <c r="C37" s="46" t="s">
        <v>5</v>
      </c>
      <c r="D37" s="62">
        <f t="shared" si="4"/>
        <v>-27.690000000000012</v>
      </c>
      <c r="E37" s="63">
        <f t="shared" si="4"/>
        <v>-21</v>
      </c>
      <c r="F37" s="104">
        <f t="shared" si="4"/>
        <v>-6.399999999999999</v>
      </c>
      <c r="G37" s="105">
        <f t="shared" si="4"/>
        <v>-3</v>
      </c>
      <c r="H37" s="106">
        <f t="shared" si="4"/>
        <v>-11.599999999999998</v>
      </c>
      <c r="I37" s="66">
        <f t="shared" si="4"/>
        <v>-6.690000000000005</v>
      </c>
      <c r="J37" s="108">
        <f t="shared" si="4"/>
        <v>-1.6300000000000008</v>
      </c>
      <c r="K37" s="105">
        <f t="shared" si="4"/>
        <v>-2.0600000000000005</v>
      </c>
      <c r="L37" s="105">
        <f t="shared" si="4"/>
        <v>-1.1399999999999988</v>
      </c>
      <c r="M37" s="108">
        <f t="shared" si="4"/>
        <v>-1.8600000000000012</v>
      </c>
    </row>
    <row r="38" spans="2:13" ht="12">
      <c r="B38" s="35" t="s">
        <v>15</v>
      </c>
      <c r="C38" s="36" t="s">
        <v>13</v>
      </c>
      <c r="D38" s="55">
        <f t="shared" si="4"/>
        <v>-2.5999999999999943</v>
      </c>
      <c r="E38" s="56">
        <f t="shared" si="4"/>
        <v>-2.3999999999999986</v>
      </c>
      <c r="F38" s="111">
        <f t="shared" si="4"/>
        <v>-1</v>
      </c>
      <c r="G38" s="112">
        <f t="shared" si="4"/>
        <v>-1.200000000000001</v>
      </c>
      <c r="H38" s="113">
        <f t="shared" si="4"/>
        <v>-0.1999999999999993</v>
      </c>
      <c r="I38" s="60">
        <f t="shared" si="4"/>
        <v>-0.19999999999999574</v>
      </c>
      <c r="J38" s="114">
        <f t="shared" si="4"/>
        <v>0.40000000000000036</v>
      </c>
      <c r="K38" s="112">
        <f t="shared" si="4"/>
        <v>0.09999999999999964</v>
      </c>
      <c r="L38" s="112">
        <f t="shared" si="4"/>
        <v>-0.6000000000000014</v>
      </c>
      <c r="M38" s="114">
        <f t="shared" si="4"/>
        <v>-0.09999999999999964</v>
      </c>
    </row>
    <row r="39" spans="2:13" ht="12">
      <c r="B39" s="35"/>
      <c r="C39" s="36" t="s">
        <v>14</v>
      </c>
      <c r="D39" s="55">
        <f t="shared" si="4"/>
        <v>-18</v>
      </c>
      <c r="E39" s="56">
        <f t="shared" si="4"/>
        <v>-11.600000000000001</v>
      </c>
      <c r="F39" s="111">
        <f t="shared" si="4"/>
        <v>-4.600000000000001</v>
      </c>
      <c r="G39" s="112">
        <f t="shared" si="4"/>
        <v>-3.3999999999999986</v>
      </c>
      <c r="H39" s="113">
        <f t="shared" si="4"/>
        <v>-3.6000000000000014</v>
      </c>
      <c r="I39" s="60">
        <f t="shared" si="4"/>
        <v>-6.399999999999999</v>
      </c>
      <c r="J39" s="114">
        <f t="shared" si="4"/>
        <v>-0.6999999999999993</v>
      </c>
      <c r="K39" s="112">
        <f t="shared" si="4"/>
        <v>-2</v>
      </c>
      <c r="L39" s="112">
        <f t="shared" si="4"/>
        <v>-1.3999999999999986</v>
      </c>
      <c r="M39" s="114">
        <f t="shared" si="4"/>
        <v>-2.299999999999999</v>
      </c>
    </row>
    <row r="40" spans="2:13" ht="12">
      <c r="B40" s="35"/>
      <c r="C40" s="36" t="s">
        <v>11</v>
      </c>
      <c r="D40" s="55">
        <f t="shared" si="4"/>
        <v>-2.700000000000003</v>
      </c>
      <c r="E40" s="56">
        <f t="shared" si="4"/>
        <v>-3.5999999999999943</v>
      </c>
      <c r="F40" s="111">
        <f t="shared" si="4"/>
        <v>-1.3000000000000007</v>
      </c>
      <c r="G40" s="112">
        <f t="shared" si="4"/>
        <v>-2.6999999999999993</v>
      </c>
      <c r="H40" s="113">
        <f t="shared" si="4"/>
        <v>0.3999999999999986</v>
      </c>
      <c r="I40" s="60">
        <f t="shared" si="4"/>
        <v>0.8999999999999986</v>
      </c>
      <c r="J40" s="114">
        <f t="shared" si="4"/>
        <v>0.5</v>
      </c>
      <c r="K40" s="112">
        <f t="shared" si="4"/>
        <v>0.10000000000000142</v>
      </c>
      <c r="L40" s="112">
        <f t="shared" si="4"/>
        <v>-0.40000000000000036</v>
      </c>
      <c r="M40" s="114">
        <f t="shared" si="4"/>
        <v>0.6999999999999993</v>
      </c>
    </row>
    <row r="41" spans="2:13" ht="12">
      <c r="B41" s="45"/>
      <c r="C41" s="46" t="s">
        <v>5</v>
      </c>
      <c r="D41" s="62">
        <f t="shared" si="4"/>
        <v>-11.199999999999989</v>
      </c>
      <c r="E41" s="63">
        <f t="shared" si="4"/>
        <v>-4.200000000000003</v>
      </c>
      <c r="F41" s="104">
        <f t="shared" si="4"/>
        <v>-3.8999999999999986</v>
      </c>
      <c r="G41" s="105">
        <f t="shared" si="4"/>
        <v>-7.700000000000003</v>
      </c>
      <c r="H41" s="106">
        <f t="shared" si="4"/>
        <v>7.400000000000002</v>
      </c>
      <c r="I41" s="66">
        <f t="shared" si="4"/>
        <v>-7.000000000000007</v>
      </c>
      <c r="J41" s="108">
        <f t="shared" si="4"/>
        <v>-1.8000000000000007</v>
      </c>
      <c r="K41" s="105">
        <f t="shared" si="4"/>
        <v>-2.200000000000001</v>
      </c>
      <c r="L41" s="105">
        <f t="shared" si="4"/>
        <v>-1.8000000000000007</v>
      </c>
      <c r="M41" s="108">
        <f t="shared" si="4"/>
        <v>-1.1999999999999993</v>
      </c>
    </row>
    <row r="42" spans="2:13" ht="12">
      <c r="B42" s="35" t="s">
        <v>18</v>
      </c>
      <c r="C42" s="36" t="s">
        <v>13</v>
      </c>
      <c r="D42" s="55">
        <f t="shared" si="4"/>
        <v>-4.400000000000006</v>
      </c>
      <c r="E42" s="56">
        <f t="shared" si="4"/>
        <v>-0.3999999999999915</v>
      </c>
      <c r="F42" s="111">
        <f t="shared" si="4"/>
        <v>-2.3999999999999986</v>
      </c>
      <c r="G42" s="112">
        <f t="shared" si="4"/>
        <v>-3.799999999999997</v>
      </c>
      <c r="H42" s="113">
        <f t="shared" si="4"/>
        <v>5.800000000000001</v>
      </c>
      <c r="I42" s="60">
        <f t="shared" si="4"/>
        <v>-4</v>
      </c>
      <c r="J42" s="114">
        <f t="shared" si="4"/>
        <v>-2.5</v>
      </c>
      <c r="K42" s="112">
        <f t="shared" si="4"/>
        <v>-0.9000000000000004</v>
      </c>
      <c r="L42" s="112">
        <f t="shared" si="4"/>
        <v>-0.20000000000000107</v>
      </c>
      <c r="M42" s="114">
        <f t="shared" si="4"/>
        <v>-0.40000000000000213</v>
      </c>
    </row>
    <row r="43" spans="2:13" ht="12">
      <c r="B43" s="83"/>
      <c r="C43" s="115" t="s">
        <v>14</v>
      </c>
      <c r="D43" s="55">
        <f t="shared" si="4"/>
        <v>18.5</v>
      </c>
      <c r="E43" s="56">
        <f t="shared" si="4"/>
        <v>16.69999999999998</v>
      </c>
      <c r="F43" s="57">
        <f t="shared" si="4"/>
        <v>4.299999999999997</v>
      </c>
      <c r="G43" s="61">
        <f t="shared" si="4"/>
        <v>3.099999999999998</v>
      </c>
      <c r="H43" s="59">
        <f t="shared" si="4"/>
        <v>9.299999999999999</v>
      </c>
      <c r="I43" s="60">
        <f t="shared" si="4"/>
        <v>1.8000000000000114</v>
      </c>
      <c r="J43" s="114">
        <f t="shared" si="4"/>
        <v>0.20000000000000107</v>
      </c>
      <c r="K43" s="112">
        <f t="shared" si="4"/>
        <v>-0.1999999999999993</v>
      </c>
      <c r="L43" s="112">
        <f t="shared" si="4"/>
        <v>1.1000000000000014</v>
      </c>
      <c r="M43" s="114">
        <f t="shared" si="4"/>
        <v>0.7000000000000028</v>
      </c>
    </row>
    <row r="44" spans="2:13" ht="12">
      <c r="B44" s="74"/>
      <c r="C44" s="36" t="s">
        <v>11</v>
      </c>
      <c r="D44" s="55">
        <f t="shared" si="4"/>
        <v>-0.9000000000000057</v>
      </c>
      <c r="E44" s="56">
        <f t="shared" si="4"/>
        <v>-0.8999999999999915</v>
      </c>
      <c r="F44" s="57">
        <f t="shared" si="4"/>
        <v>0.7000000000000028</v>
      </c>
      <c r="G44" s="61">
        <f t="shared" si="4"/>
        <v>0.9000000000000021</v>
      </c>
      <c r="H44" s="59">
        <f t="shared" si="4"/>
        <v>-2.5</v>
      </c>
      <c r="I44" s="60">
        <f t="shared" si="4"/>
        <v>0</v>
      </c>
      <c r="J44" s="58">
        <f t="shared" si="4"/>
        <v>0.1999999999999993</v>
      </c>
      <c r="K44" s="61">
        <f t="shared" si="4"/>
        <v>0.9000000000000004</v>
      </c>
      <c r="L44" s="61">
        <f t="shared" si="4"/>
        <v>-0.5999999999999996</v>
      </c>
      <c r="M44" s="58">
        <f t="shared" si="4"/>
        <v>-0.5</v>
      </c>
    </row>
    <row r="45" spans="2:13" ht="12">
      <c r="B45" s="75"/>
      <c r="C45" s="46" t="s">
        <v>5</v>
      </c>
      <c r="D45" s="62">
        <f t="shared" si="4"/>
        <v>18.900000000000006</v>
      </c>
      <c r="E45" s="63">
        <f t="shared" si="4"/>
        <v>17.1</v>
      </c>
      <c r="F45" s="116">
        <f t="shared" si="4"/>
        <v>1.6999999999999993</v>
      </c>
      <c r="G45" s="67">
        <f t="shared" si="4"/>
        <v>1.2999999999999972</v>
      </c>
      <c r="H45" s="65">
        <f t="shared" si="4"/>
        <v>14.1</v>
      </c>
      <c r="I45" s="66">
        <f t="shared" si="4"/>
        <v>1.7999999999999972</v>
      </c>
      <c r="J45" s="64">
        <f t="shared" si="4"/>
        <v>0.5</v>
      </c>
      <c r="K45" s="67">
        <f t="shared" si="4"/>
        <v>-0.09999999999999964</v>
      </c>
      <c r="L45" s="67">
        <f t="shared" si="4"/>
        <v>1.1999999999999993</v>
      </c>
      <c r="M45" s="64">
        <f t="shared" si="4"/>
        <v>0.1999999999999993</v>
      </c>
    </row>
    <row r="46" spans="2:13" ht="12">
      <c r="B46" s="35" t="s">
        <v>19</v>
      </c>
      <c r="C46" s="36" t="s">
        <v>13</v>
      </c>
      <c r="D46" s="55">
        <f t="shared" si="4"/>
        <v>7.8999999999999915</v>
      </c>
      <c r="E46" s="56">
        <f t="shared" si="4"/>
        <v>4.299999999999997</v>
      </c>
      <c r="F46" s="57">
        <f t="shared" si="4"/>
        <v>5</v>
      </c>
      <c r="G46" s="61">
        <f t="shared" si="4"/>
        <v>3.900000000000002</v>
      </c>
      <c r="H46" s="59">
        <f t="shared" si="4"/>
        <v>-4.6</v>
      </c>
      <c r="I46" s="60">
        <f t="shared" si="4"/>
        <v>3.5999999999999943</v>
      </c>
      <c r="J46" s="58">
        <f t="shared" si="4"/>
        <v>1.0999999999999996</v>
      </c>
      <c r="K46" s="61">
        <f t="shared" si="4"/>
        <v>1.0999999999999996</v>
      </c>
      <c r="L46" s="61">
        <f t="shared" si="4"/>
        <v>0</v>
      </c>
      <c r="M46" s="58">
        <f t="shared" si="4"/>
        <v>1.3999999999999986</v>
      </c>
    </row>
    <row r="47" spans="2:13" ht="12">
      <c r="B47" s="35"/>
      <c r="C47" s="36" t="s">
        <v>14</v>
      </c>
      <c r="D47" s="55">
        <f t="shared" si="4"/>
        <v>11.099999999999994</v>
      </c>
      <c r="E47" s="56">
        <f t="shared" si="4"/>
        <v>5.299999999999997</v>
      </c>
      <c r="F47" s="57">
        <f t="shared" si="4"/>
        <v>3.5</v>
      </c>
      <c r="G47" s="61">
        <f t="shared" si="4"/>
        <v>3.1999999999999993</v>
      </c>
      <c r="H47" s="59">
        <f t="shared" si="4"/>
        <v>-1.4</v>
      </c>
      <c r="I47" s="60">
        <f t="shared" si="4"/>
        <v>5.799999999999997</v>
      </c>
      <c r="J47" s="58">
        <f t="shared" si="4"/>
        <v>-0.40000000000000036</v>
      </c>
      <c r="K47" s="61">
        <f t="shared" si="4"/>
        <v>0.1999999999999993</v>
      </c>
      <c r="L47" s="61">
        <f t="shared" si="4"/>
        <v>4</v>
      </c>
      <c r="M47" s="58">
        <f t="shared" si="4"/>
        <v>2</v>
      </c>
    </row>
    <row r="48" spans="2:13" ht="12">
      <c r="B48" s="35"/>
      <c r="C48" s="36" t="s">
        <v>11</v>
      </c>
      <c r="D48" s="55">
        <f t="shared" si="4"/>
        <v>5.1000000000000085</v>
      </c>
      <c r="E48" s="56">
        <f t="shared" si="4"/>
        <v>-4.399999999999999</v>
      </c>
      <c r="F48" s="57">
        <f t="shared" si="4"/>
        <v>-1.8000000000000007</v>
      </c>
      <c r="G48" s="61">
        <f t="shared" si="4"/>
        <v>-1</v>
      </c>
      <c r="H48" s="59">
        <f t="shared" si="4"/>
        <v>-1.5999999999999996</v>
      </c>
      <c r="I48" s="60">
        <f t="shared" si="4"/>
        <v>9.500000000000007</v>
      </c>
      <c r="J48" s="58">
        <f t="shared" si="4"/>
        <v>6.500000000000001</v>
      </c>
      <c r="K48" s="61">
        <f t="shared" si="4"/>
        <v>2.5</v>
      </c>
      <c r="L48" s="61">
        <f t="shared" si="4"/>
        <v>0.40000000000000036</v>
      </c>
      <c r="M48" s="58">
        <f t="shared" si="4"/>
        <v>0.10000000000000142</v>
      </c>
    </row>
    <row r="49" spans="2:13" ht="12">
      <c r="B49" s="45"/>
      <c r="C49" s="46" t="s">
        <v>5</v>
      </c>
      <c r="D49" s="62">
        <f t="shared" si="4"/>
        <v>-8.400000000000006</v>
      </c>
      <c r="E49" s="63">
        <f t="shared" si="4"/>
        <v>-1.6999999999999957</v>
      </c>
      <c r="F49" s="116">
        <f t="shared" si="4"/>
        <v>0.09999999999999964</v>
      </c>
      <c r="G49" s="67">
        <f t="shared" si="4"/>
        <v>-0.5</v>
      </c>
      <c r="H49" s="65">
        <f t="shared" si="4"/>
        <v>-1.3000000000000007</v>
      </c>
      <c r="I49" s="66">
        <f t="shared" si="4"/>
        <v>-6.700000000000003</v>
      </c>
      <c r="J49" s="64">
        <f t="shared" si="4"/>
        <v>-6.000000000000001</v>
      </c>
      <c r="K49" s="67">
        <f t="shared" si="4"/>
        <v>-0.9000000000000004</v>
      </c>
      <c r="L49" s="67">
        <f t="shared" si="4"/>
        <v>0.1999999999999993</v>
      </c>
      <c r="M49" s="64">
        <f t="shared" si="4"/>
        <v>0</v>
      </c>
    </row>
    <row r="50" spans="2:13" ht="12">
      <c r="B50" s="35" t="s">
        <v>100</v>
      </c>
      <c r="C50" s="117" t="s">
        <v>103</v>
      </c>
      <c r="D50" s="118">
        <f t="shared" si="4"/>
        <v>-8.899999999999991</v>
      </c>
      <c r="E50" s="119">
        <f t="shared" si="4"/>
        <v>-7.100000000000001</v>
      </c>
      <c r="F50" s="120">
        <f t="shared" si="4"/>
        <v>-0.6999999999999993</v>
      </c>
      <c r="G50" s="120">
        <f t="shared" si="4"/>
        <v>2.1999999999999993</v>
      </c>
      <c r="H50" s="121">
        <f t="shared" si="4"/>
        <v>-8.6</v>
      </c>
      <c r="I50" s="122">
        <f t="shared" si="4"/>
        <v>-1.7999999999999972</v>
      </c>
      <c r="J50" s="123">
        <f t="shared" si="4"/>
        <v>0.3000000000000007</v>
      </c>
      <c r="K50" s="124">
        <f t="shared" si="4"/>
        <v>-1.3999999999999986</v>
      </c>
      <c r="L50" s="124">
        <f t="shared" si="4"/>
        <v>-0.8999999999999986</v>
      </c>
      <c r="M50" s="120">
        <f t="shared" si="4"/>
        <v>0.1999999999999993</v>
      </c>
    </row>
    <row r="51" spans="2:13" ht="12">
      <c r="B51" s="125"/>
      <c r="C51" s="46" t="s">
        <v>104</v>
      </c>
      <c r="D51" s="126">
        <f aca="true" t="shared" si="6" ref="D51:M52">D26-D25</f>
        <v>-17.700000000000003</v>
      </c>
      <c r="E51" s="127">
        <f t="shared" si="6"/>
        <v>-12.5</v>
      </c>
      <c r="F51" s="128">
        <f t="shared" si="6"/>
        <v>-4.000000000000002</v>
      </c>
      <c r="G51" s="128">
        <f t="shared" si="6"/>
        <v>-5.099999999999998</v>
      </c>
      <c r="H51" s="129">
        <f t="shared" si="6"/>
        <v>-3.3999999999999986</v>
      </c>
      <c r="I51" s="130">
        <f t="shared" si="6"/>
        <v>-5.200000000000003</v>
      </c>
      <c r="J51" s="131">
        <f t="shared" si="6"/>
        <v>-2.0999999999999996</v>
      </c>
      <c r="K51" s="132">
        <f t="shared" si="6"/>
        <v>-0.8000000000000007</v>
      </c>
      <c r="L51" s="132">
        <f t="shared" si="6"/>
        <v>-0.9000000000000004</v>
      </c>
      <c r="M51" s="128">
        <f t="shared" si="6"/>
        <v>-1.3999999999999986</v>
      </c>
    </row>
    <row r="52" spans="2:13" ht="12">
      <c r="B52" s="133" t="s">
        <v>102</v>
      </c>
      <c r="C52" s="134"/>
      <c r="D52" s="118">
        <f t="shared" si="6"/>
        <v>1.0999999999999943</v>
      </c>
      <c r="E52" s="119">
        <f t="shared" si="6"/>
        <v>3.5999999999999943</v>
      </c>
      <c r="F52" s="135">
        <f t="shared" si="6"/>
        <v>2.200000000000003</v>
      </c>
      <c r="G52" s="135">
        <f t="shared" si="6"/>
        <v>1.5999999999999979</v>
      </c>
      <c r="H52" s="136">
        <f t="shared" si="6"/>
        <v>-0.20000000000000284</v>
      </c>
      <c r="I52" s="137">
        <f t="shared" si="6"/>
        <v>-2.5</v>
      </c>
      <c r="J52" s="138">
        <f t="shared" si="6"/>
        <v>-0.8000000000000007</v>
      </c>
      <c r="K52" s="139">
        <f t="shared" si="6"/>
        <v>0.5999999999999996</v>
      </c>
      <c r="L52" s="139">
        <f t="shared" si="6"/>
        <v>-2.5999999999999996</v>
      </c>
      <c r="M52" s="135">
        <f t="shared" si="6"/>
        <v>0.29999999999999716</v>
      </c>
    </row>
    <row r="53" spans="2:13" ht="12">
      <c r="B53" s="140"/>
      <c r="C53" s="140"/>
      <c r="D53" s="89"/>
      <c r="E53" s="141"/>
      <c r="F53" s="6"/>
      <c r="G53" s="6"/>
      <c r="H53" s="6"/>
      <c r="I53" s="6"/>
      <c r="J53" s="6"/>
      <c r="K53" s="6"/>
      <c r="L53" s="6"/>
      <c r="M53" s="6"/>
    </row>
    <row r="54" spans="2:13" ht="13.5">
      <c r="B54" s="142" t="s">
        <v>17</v>
      </c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6"/>
    </row>
    <row r="55" spans="2:13" ht="12">
      <c r="B55" s="16" t="s">
        <v>9</v>
      </c>
      <c r="C55" s="17"/>
      <c r="D55" s="97" t="s">
        <v>8</v>
      </c>
      <c r="E55" s="143"/>
      <c r="F55" s="143"/>
      <c r="G55" s="143"/>
      <c r="H55" s="143"/>
      <c r="I55" s="143"/>
      <c r="J55" s="143"/>
      <c r="K55" s="143"/>
      <c r="L55" s="143"/>
      <c r="M55" s="143"/>
    </row>
    <row r="56" spans="2:13" ht="12">
      <c r="B56" s="16"/>
      <c r="C56" s="17"/>
      <c r="D56" s="144"/>
      <c r="E56" s="19" t="s">
        <v>91</v>
      </c>
      <c r="F56" s="145"/>
      <c r="G56" s="145"/>
      <c r="H56" s="146"/>
      <c r="I56" s="22" t="s">
        <v>92</v>
      </c>
      <c r="J56" s="147"/>
      <c r="K56" s="147"/>
      <c r="L56" s="147"/>
      <c r="M56" s="147"/>
    </row>
    <row r="57" spans="2:13" ht="12">
      <c r="B57" s="24"/>
      <c r="C57" s="25"/>
      <c r="D57" s="144"/>
      <c r="E57" s="148"/>
      <c r="F57" s="27" t="s">
        <v>93</v>
      </c>
      <c r="G57" s="100" t="s">
        <v>94</v>
      </c>
      <c r="H57" s="149" t="s">
        <v>95</v>
      </c>
      <c r="I57" s="30"/>
      <c r="J57" s="31" t="s">
        <v>96</v>
      </c>
      <c r="K57" s="32" t="s">
        <v>97</v>
      </c>
      <c r="L57" s="33" t="s">
        <v>98</v>
      </c>
      <c r="M57" s="34" t="s">
        <v>99</v>
      </c>
    </row>
    <row r="58" spans="2:13" ht="12">
      <c r="B58" s="150" t="s">
        <v>12</v>
      </c>
      <c r="C58" s="151" t="s">
        <v>11</v>
      </c>
      <c r="D58" s="152">
        <f>D11-D7</f>
        <v>-13.709999999999994</v>
      </c>
      <c r="E58" s="153">
        <f aca="true" t="shared" si="7" ref="E58:M69">E11-E7</f>
        <v>-10.8</v>
      </c>
      <c r="F58" s="111">
        <f t="shared" si="7"/>
        <v>-2.700000000000001</v>
      </c>
      <c r="G58" s="112">
        <f t="shared" si="7"/>
        <v>-5.5</v>
      </c>
      <c r="H58" s="113">
        <f t="shared" si="7"/>
        <v>-2.6000000000000014</v>
      </c>
      <c r="I58" s="154">
        <f t="shared" si="7"/>
        <v>-2.9099999999999966</v>
      </c>
      <c r="J58" s="155">
        <f t="shared" si="7"/>
        <v>-0.6699999999999999</v>
      </c>
      <c r="K58" s="112">
        <f t="shared" si="7"/>
        <v>0.35999999999999943</v>
      </c>
      <c r="L58" s="112">
        <f t="shared" si="7"/>
        <v>-1.9600000000000009</v>
      </c>
      <c r="M58" s="114">
        <f t="shared" si="7"/>
        <v>-0.6399999999999988</v>
      </c>
    </row>
    <row r="59" spans="2:13" ht="12">
      <c r="B59" s="156"/>
      <c r="C59" s="46" t="s">
        <v>5</v>
      </c>
      <c r="D59" s="62">
        <f>D12-D8</f>
        <v>-40.7</v>
      </c>
      <c r="E59" s="63">
        <f t="shared" si="7"/>
        <v>-32.4</v>
      </c>
      <c r="F59" s="104">
        <f t="shared" si="7"/>
        <v>-7.6</v>
      </c>
      <c r="G59" s="105">
        <f t="shared" si="7"/>
        <v>-7.1</v>
      </c>
      <c r="H59" s="106">
        <f t="shared" si="7"/>
        <v>-17.7</v>
      </c>
      <c r="I59" s="66">
        <f t="shared" si="7"/>
        <v>-8.300000000000004</v>
      </c>
      <c r="J59" s="157">
        <f t="shared" si="7"/>
        <v>-2.3000000000000007</v>
      </c>
      <c r="K59" s="105">
        <f t="shared" si="7"/>
        <v>-1.3000000000000007</v>
      </c>
      <c r="L59" s="105">
        <f t="shared" si="7"/>
        <v>-2.299999999999999</v>
      </c>
      <c r="M59" s="108">
        <f t="shared" si="7"/>
        <v>-2.4000000000000004</v>
      </c>
    </row>
    <row r="60" spans="2:13" ht="12">
      <c r="B60" s="35" t="s">
        <v>15</v>
      </c>
      <c r="C60" s="36" t="s">
        <v>13</v>
      </c>
      <c r="D60" s="55">
        <f>D13-D9</f>
        <v>-52.8</v>
      </c>
      <c r="E60" s="56">
        <f t="shared" si="7"/>
        <v>-40.6</v>
      </c>
      <c r="F60" s="158">
        <f t="shared" si="7"/>
        <v>-11.5</v>
      </c>
      <c r="G60" s="159">
        <f t="shared" si="7"/>
        <v>-9.3</v>
      </c>
      <c r="H60" s="160">
        <f t="shared" si="7"/>
        <v>-19.799999999999997</v>
      </c>
      <c r="I60" s="60">
        <f t="shared" si="7"/>
        <v>-12.199999999999996</v>
      </c>
      <c r="J60" s="161">
        <f t="shared" si="7"/>
        <v>-3.1000000000000005</v>
      </c>
      <c r="K60" s="159">
        <f t="shared" si="7"/>
        <v>-2.3000000000000007</v>
      </c>
      <c r="L60" s="159">
        <f t="shared" si="7"/>
        <v>-3.8000000000000007</v>
      </c>
      <c r="M60" s="162">
        <f t="shared" si="7"/>
        <v>-3</v>
      </c>
    </row>
    <row r="61" spans="2:13" ht="12">
      <c r="B61" s="35"/>
      <c r="C61" s="36" t="s">
        <v>14</v>
      </c>
      <c r="D61" s="55">
        <f>D14-D10</f>
        <v>-60.3</v>
      </c>
      <c r="E61" s="56">
        <f t="shared" si="7"/>
        <v>-43.6</v>
      </c>
      <c r="F61" s="158">
        <f t="shared" si="7"/>
        <v>-15.200000000000001</v>
      </c>
      <c r="G61" s="159">
        <f t="shared" si="7"/>
        <v>-12.799999999999999</v>
      </c>
      <c r="H61" s="160">
        <f t="shared" si="7"/>
        <v>-15.600000000000001</v>
      </c>
      <c r="I61" s="60">
        <f t="shared" si="7"/>
        <v>-16.700000000000003</v>
      </c>
      <c r="J61" s="161">
        <f t="shared" si="7"/>
        <v>-3.8</v>
      </c>
      <c r="K61" s="159">
        <f t="shared" si="7"/>
        <v>-3.4000000000000004</v>
      </c>
      <c r="L61" s="159">
        <f t="shared" si="7"/>
        <v>-4.1</v>
      </c>
      <c r="M61" s="162">
        <f t="shared" si="7"/>
        <v>-5.399999999999999</v>
      </c>
    </row>
    <row r="62" spans="2:13" ht="12">
      <c r="B62" s="35"/>
      <c r="C62" s="36" t="s">
        <v>11</v>
      </c>
      <c r="D62" s="55">
        <f>D15-D11</f>
        <v>-50.99000000000001</v>
      </c>
      <c r="E62" s="56">
        <f t="shared" si="7"/>
        <v>-38.599999999999994</v>
      </c>
      <c r="F62" s="158">
        <f t="shared" si="7"/>
        <v>-13.3</v>
      </c>
      <c r="G62" s="159">
        <f t="shared" si="7"/>
        <v>-10.299999999999999</v>
      </c>
      <c r="H62" s="160">
        <f t="shared" si="7"/>
        <v>-15</v>
      </c>
      <c r="I62" s="60">
        <f t="shared" si="7"/>
        <v>-12.39</v>
      </c>
      <c r="J62" s="161">
        <f t="shared" si="7"/>
        <v>-1.4299999999999997</v>
      </c>
      <c r="K62" s="159">
        <f t="shared" si="7"/>
        <v>-3.8599999999999994</v>
      </c>
      <c r="L62" s="159">
        <f t="shared" si="7"/>
        <v>-3.539999999999999</v>
      </c>
      <c r="M62" s="162">
        <f t="shared" si="7"/>
        <v>-3.5600000000000005</v>
      </c>
    </row>
    <row r="63" spans="2:13" ht="12">
      <c r="B63" s="45"/>
      <c r="C63" s="46" t="s">
        <v>5</v>
      </c>
      <c r="D63" s="62">
        <f>D16-D12</f>
        <v>-34.499999999999986</v>
      </c>
      <c r="E63" s="63">
        <f t="shared" si="7"/>
        <v>-21.799999999999997</v>
      </c>
      <c r="F63" s="163">
        <f t="shared" si="7"/>
        <v>-10.8</v>
      </c>
      <c r="G63" s="164">
        <f t="shared" si="7"/>
        <v>-15.000000000000002</v>
      </c>
      <c r="H63" s="165">
        <f t="shared" si="7"/>
        <v>4</v>
      </c>
      <c r="I63" s="66">
        <f t="shared" si="7"/>
        <v>-12.700000000000003</v>
      </c>
      <c r="J63" s="166">
        <f t="shared" si="7"/>
        <v>-1.5999999999999996</v>
      </c>
      <c r="K63" s="164">
        <f t="shared" si="7"/>
        <v>-4</v>
      </c>
      <c r="L63" s="164">
        <f t="shared" si="7"/>
        <v>-4.200000000000001</v>
      </c>
      <c r="M63" s="167">
        <f t="shared" si="7"/>
        <v>-2.8999999999999986</v>
      </c>
    </row>
    <row r="64" spans="2:13" ht="12">
      <c r="B64" s="35" t="s">
        <v>18</v>
      </c>
      <c r="C64" s="36" t="s">
        <v>13</v>
      </c>
      <c r="D64" s="55">
        <f>D17-D13</f>
        <v>-36.3</v>
      </c>
      <c r="E64" s="56">
        <f t="shared" si="7"/>
        <v>-19.79999999999999</v>
      </c>
      <c r="F64" s="158">
        <f t="shared" si="7"/>
        <v>-12.2</v>
      </c>
      <c r="G64" s="159">
        <f t="shared" si="7"/>
        <v>-17.599999999999998</v>
      </c>
      <c r="H64" s="160">
        <f t="shared" si="7"/>
        <v>10</v>
      </c>
      <c r="I64" s="60">
        <f t="shared" si="7"/>
        <v>-16.500000000000007</v>
      </c>
      <c r="J64" s="161">
        <f t="shared" si="7"/>
        <v>-4.5</v>
      </c>
      <c r="K64" s="159">
        <f t="shared" si="7"/>
        <v>-5</v>
      </c>
      <c r="L64" s="159">
        <f t="shared" si="7"/>
        <v>-3.8000000000000007</v>
      </c>
      <c r="M64" s="162">
        <f t="shared" si="7"/>
        <v>-3.200000000000001</v>
      </c>
    </row>
    <row r="65" spans="2:13" ht="12">
      <c r="B65" s="74"/>
      <c r="C65" s="36" t="s">
        <v>14</v>
      </c>
      <c r="D65" s="55">
        <f>D18-D14</f>
        <v>0.20000000000000284</v>
      </c>
      <c r="E65" s="56">
        <f t="shared" si="7"/>
        <v>8.499999999999993</v>
      </c>
      <c r="F65" s="57">
        <f t="shared" si="7"/>
        <v>-3.3000000000000007</v>
      </c>
      <c r="G65" s="61">
        <f t="shared" si="7"/>
        <v>-11.100000000000001</v>
      </c>
      <c r="H65" s="59">
        <f t="shared" si="7"/>
        <v>22.9</v>
      </c>
      <c r="I65" s="60">
        <f t="shared" si="7"/>
        <v>-8.299999999999997</v>
      </c>
      <c r="J65" s="161">
        <f t="shared" si="7"/>
        <v>-3.5999999999999996</v>
      </c>
      <c r="K65" s="159">
        <f t="shared" si="7"/>
        <v>-3.1999999999999993</v>
      </c>
      <c r="L65" s="159">
        <f t="shared" si="7"/>
        <v>-1.3000000000000007</v>
      </c>
      <c r="M65" s="162">
        <f t="shared" si="7"/>
        <v>-0.1999999999999993</v>
      </c>
    </row>
    <row r="66" spans="2:13" ht="12">
      <c r="B66" s="74"/>
      <c r="C66" s="36" t="s">
        <v>11</v>
      </c>
      <c r="D66" s="55">
        <f>D19-D15</f>
        <v>2</v>
      </c>
      <c r="E66" s="56">
        <f t="shared" si="7"/>
        <v>11.199999999999996</v>
      </c>
      <c r="F66" s="57">
        <f t="shared" si="7"/>
        <v>-1.2999999999999972</v>
      </c>
      <c r="G66" s="168">
        <f t="shared" si="7"/>
        <v>-7.5</v>
      </c>
      <c r="H66" s="59">
        <f t="shared" si="7"/>
        <v>20</v>
      </c>
      <c r="I66" s="60">
        <f t="shared" si="7"/>
        <v>-9.199999999999996</v>
      </c>
      <c r="J66" s="169">
        <f t="shared" si="7"/>
        <v>-3.9000000000000004</v>
      </c>
      <c r="K66" s="61">
        <f t="shared" si="7"/>
        <v>-2.4000000000000004</v>
      </c>
      <c r="L66" s="61">
        <f t="shared" si="7"/>
        <v>-1.5</v>
      </c>
      <c r="M66" s="58">
        <f t="shared" si="7"/>
        <v>-1.3999999999999986</v>
      </c>
    </row>
    <row r="67" spans="2:13" ht="12">
      <c r="B67" s="75"/>
      <c r="C67" s="46" t="s">
        <v>5</v>
      </c>
      <c r="D67" s="62">
        <f>D20-D16</f>
        <v>32.099999999999994</v>
      </c>
      <c r="E67" s="63">
        <f t="shared" si="7"/>
        <v>32.5</v>
      </c>
      <c r="F67" s="116">
        <f t="shared" si="7"/>
        <v>4.300000000000001</v>
      </c>
      <c r="G67" s="67">
        <f t="shared" si="7"/>
        <v>1.5</v>
      </c>
      <c r="H67" s="65">
        <f t="shared" si="7"/>
        <v>26.7</v>
      </c>
      <c r="I67" s="66">
        <f t="shared" si="7"/>
        <v>-0.3999999999999915</v>
      </c>
      <c r="J67" s="170">
        <f t="shared" si="7"/>
        <v>-1.5999999999999996</v>
      </c>
      <c r="K67" s="67">
        <f t="shared" si="7"/>
        <v>-0.29999999999999893</v>
      </c>
      <c r="L67" s="67">
        <f t="shared" si="7"/>
        <v>1.5</v>
      </c>
      <c r="M67" s="64">
        <f t="shared" si="7"/>
        <v>0</v>
      </c>
    </row>
    <row r="68" spans="2:13" ht="12">
      <c r="B68" s="35" t="s">
        <v>19</v>
      </c>
      <c r="C68" s="36" t="s">
        <v>103</v>
      </c>
      <c r="D68" s="55">
        <f>D21-D17</f>
        <v>44.39999999999999</v>
      </c>
      <c r="E68" s="56">
        <f t="shared" si="7"/>
        <v>37.19999999999999</v>
      </c>
      <c r="F68" s="57">
        <f t="shared" si="7"/>
        <v>11.7</v>
      </c>
      <c r="G68" s="61">
        <f t="shared" si="7"/>
        <v>9.2</v>
      </c>
      <c r="H68" s="59">
        <f t="shared" si="7"/>
        <v>16.299999999999997</v>
      </c>
      <c r="I68" s="60">
        <f t="shared" si="7"/>
        <v>7.200000000000003</v>
      </c>
      <c r="J68" s="169">
        <f t="shared" si="7"/>
        <v>2</v>
      </c>
      <c r="K68" s="61">
        <f t="shared" si="7"/>
        <v>1.700000000000001</v>
      </c>
      <c r="L68" s="61">
        <f t="shared" si="7"/>
        <v>1.700000000000001</v>
      </c>
      <c r="M68" s="58">
        <f t="shared" si="7"/>
        <v>1.8000000000000007</v>
      </c>
    </row>
    <row r="69" spans="2:13" ht="12">
      <c r="B69" s="35"/>
      <c r="C69" s="36" t="s">
        <v>14</v>
      </c>
      <c r="D69" s="55">
        <f>D22-D18</f>
        <v>36.999999999999986</v>
      </c>
      <c r="E69" s="56">
        <f t="shared" si="7"/>
        <v>25.800000000000004</v>
      </c>
      <c r="F69" s="57">
        <f t="shared" si="7"/>
        <v>10.900000000000002</v>
      </c>
      <c r="G69" s="61">
        <f t="shared" si="7"/>
        <v>9.3</v>
      </c>
      <c r="H69" s="59">
        <f t="shared" si="7"/>
        <v>5.6</v>
      </c>
      <c r="I69" s="60">
        <f t="shared" si="7"/>
        <v>11.199999999999989</v>
      </c>
      <c r="J69" s="169">
        <f t="shared" si="7"/>
        <v>1.3999999999999986</v>
      </c>
      <c r="K69" s="61">
        <f t="shared" si="7"/>
        <v>2.0999999999999996</v>
      </c>
      <c r="L69" s="61">
        <f t="shared" si="7"/>
        <v>4.6</v>
      </c>
      <c r="M69" s="58">
        <f t="shared" si="7"/>
        <v>3.099999999999998</v>
      </c>
    </row>
    <row r="70" spans="2:13" ht="12">
      <c r="B70" s="35"/>
      <c r="C70" s="36" t="s">
        <v>11</v>
      </c>
      <c r="D70" s="55">
        <f>D23-D19</f>
        <v>43</v>
      </c>
      <c r="E70" s="56">
        <f>E23-E19</f>
        <v>22.299999999999997</v>
      </c>
      <c r="F70" s="57">
        <f>F23-F19</f>
        <v>8.399999999999999</v>
      </c>
      <c r="G70" s="61">
        <f>G23-G19</f>
        <v>7.399999999999999</v>
      </c>
      <c r="H70" s="59">
        <f>H23-H19</f>
        <v>6.5</v>
      </c>
      <c r="I70" s="60">
        <f>I23-I19</f>
        <v>20.699999999999996</v>
      </c>
      <c r="J70" s="169">
        <f>J23-J19</f>
        <v>7.7</v>
      </c>
      <c r="K70" s="61">
        <f>K23-K19</f>
        <v>3.6999999999999993</v>
      </c>
      <c r="L70" s="61">
        <f>L23-L19</f>
        <v>5.6</v>
      </c>
      <c r="M70" s="58">
        <f>M23-M19</f>
        <v>3.6999999999999993</v>
      </c>
    </row>
    <row r="71" spans="2:13" ht="12">
      <c r="B71" s="45"/>
      <c r="C71" s="46" t="s">
        <v>5</v>
      </c>
      <c r="D71" s="62">
        <f>D24-D20</f>
        <v>15.699999999999989</v>
      </c>
      <c r="E71" s="63">
        <f>E24-E20</f>
        <v>3.5</v>
      </c>
      <c r="F71" s="116">
        <f>F24-F20</f>
        <v>6.799999999999999</v>
      </c>
      <c r="G71" s="67">
        <f>G24-G20</f>
        <v>5.600000000000001</v>
      </c>
      <c r="H71" s="65">
        <f>H24-H20</f>
        <v>-8.9</v>
      </c>
      <c r="I71" s="66">
        <f>I24-I20</f>
        <v>12.199999999999996</v>
      </c>
      <c r="J71" s="170">
        <f>J24-J20</f>
        <v>1.1999999999999993</v>
      </c>
      <c r="K71" s="67">
        <f>K24-K20</f>
        <v>2.8999999999999986</v>
      </c>
      <c r="L71" s="67">
        <f>L24-L20</f>
        <v>4.6</v>
      </c>
      <c r="M71" s="64">
        <f>M24-M20</f>
        <v>3.5</v>
      </c>
    </row>
    <row r="72" spans="2:13" ht="12">
      <c r="B72" s="35" t="s">
        <v>100</v>
      </c>
      <c r="C72" s="117" t="s">
        <v>103</v>
      </c>
      <c r="D72" s="55">
        <f>D25-D21</f>
        <v>-1.0999999999999943</v>
      </c>
      <c r="E72" s="56">
        <f>E25-E21</f>
        <v>-7.899999999999999</v>
      </c>
      <c r="F72" s="171">
        <f>F25-F21</f>
        <v>1.0999999999999996</v>
      </c>
      <c r="G72" s="172">
        <f>G25-G21</f>
        <v>3.8999999999999986</v>
      </c>
      <c r="H72" s="173">
        <f>H25-H21</f>
        <v>-12.9</v>
      </c>
      <c r="I72" s="60">
        <f>I25-I21</f>
        <v>6.800000000000004</v>
      </c>
      <c r="J72" s="174">
        <f>J25-J21</f>
        <v>0.40000000000000036</v>
      </c>
      <c r="K72" s="172">
        <f>K25-K21</f>
        <v>0.40000000000000036</v>
      </c>
      <c r="L72" s="172">
        <f>L25-L21</f>
        <v>3.700000000000001</v>
      </c>
      <c r="M72" s="175">
        <f>M25-M21</f>
        <v>2.3000000000000007</v>
      </c>
    </row>
    <row r="73" spans="2:13" ht="12">
      <c r="B73" s="83"/>
      <c r="C73" s="36" t="s">
        <v>14</v>
      </c>
      <c r="D73" s="84">
        <f>D26-D22</f>
        <v>-29.89999999999999</v>
      </c>
      <c r="E73" s="63">
        <f>E26-E22</f>
        <v>-25.699999999999996</v>
      </c>
      <c r="F73" s="176">
        <f>F26-F22</f>
        <v>-6.400000000000002</v>
      </c>
      <c r="G73" s="177">
        <f>G26-G22</f>
        <v>-4.399999999999999</v>
      </c>
      <c r="H73" s="178">
        <f>H26-H22</f>
        <v>-14.899999999999999</v>
      </c>
      <c r="I73" s="66">
        <f>I26-I22</f>
        <v>-4.199999999999996</v>
      </c>
      <c r="J73" s="179">
        <f>J26-J22</f>
        <v>-1.299999999999999</v>
      </c>
      <c r="K73" s="177">
        <f>K26-K22</f>
        <v>-0.5999999999999996</v>
      </c>
      <c r="L73" s="177">
        <f>L26-L22</f>
        <v>-1.1999999999999993</v>
      </c>
      <c r="M73" s="180">
        <f>M26-M22</f>
        <v>-1.0999999999999979</v>
      </c>
    </row>
    <row r="74" spans="2:13" ht="12">
      <c r="B74" s="85" t="s">
        <v>102</v>
      </c>
      <c r="C74" s="86"/>
      <c r="D74" s="55">
        <f>D27-D23</f>
        <v>-33.900000000000006</v>
      </c>
      <c r="E74" s="56">
        <f>E27-E23</f>
        <v>-17.700000000000003</v>
      </c>
      <c r="F74" s="181">
        <f>F27-F23</f>
        <v>-2.3999999999999986</v>
      </c>
      <c r="G74" s="182">
        <f>G27-G23</f>
        <v>-1.8000000000000007</v>
      </c>
      <c r="H74" s="183">
        <f>H27-H23</f>
        <v>-13.500000000000002</v>
      </c>
      <c r="I74" s="60">
        <f>I27-I23</f>
        <v>-16.200000000000003</v>
      </c>
      <c r="J74" s="184">
        <f>J27-J23</f>
        <v>-8.600000000000001</v>
      </c>
      <c r="K74" s="182">
        <f>K27-K23</f>
        <v>-2.5</v>
      </c>
      <c r="L74" s="182">
        <f>L27-L23</f>
        <v>-4.199999999999999</v>
      </c>
      <c r="M74" s="185">
        <f>M27-M23</f>
        <v>-0.9000000000000021</v>
      </c>
    </row>
  </sheetData>
  <sheetProtection/>
  <mergeCells count="6">
    <mergeCell ref="B55:C57"/>
    <mergeCell ref="B74:C74"/>
    <mergeCell ref="B4:C6"/>
    <mergeCell ref="B27:C27"/>
    <mergeCell ref="B30:C32"/>
    <mergeCell ref="B52:C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7"/>
  <sheetViews>
    <sheetView zoomScale="90" zoomScaleNormal="90" zoomScalePageLayoutView="0" workbookViewId="0" topLeftCell="A46">
      <selection activeCell="L11" sqref="L11"/>
    </sheetView>
  </sheetViews>
  <sheetFormatPr defaultColWidth="8.875" defaultRowHeight="13.5"/>
  <cols>
    <col min="1" max="1" width="2.50390625" style="4" customWidth="1"/>
    <col min="2" max="2" width="8.875" style="4" customWidth="1"/>
    <col min="3" max="3" width="3.875" style="4" customWidth="1"/>
    <col min="4" max="4" width="7.625" style="4" customWidth="1"/>
    <col min="5" max="5" width="30.625" style="4" customWidth="1"/>
    <col min="6" max="10" width="11.625" style="4" customWidth="1"/>
    <col min="11" max="16384" width="8.875" style="4" customWidth="1"/>
  </cols>
  <sheetData>
    <row r="3" ht="21.75" thickBot="1">
      <c r="B3" s="7" t="s">
        <v>77</v>
      </c>
    </row>
    <row r="4" spans="2:10" ht="12" customHeight="1">
      <c r="B4" s="186" t="s">
        <v>105</v>
      </c>
      <c r="C4" s="187"/>
      <c r="D4" s="187"/>
      <c r="E4" s="188"/>
      <c r="F4" s="189" t="s">
        <v>106</v>
      </c>
      <c r="G4" s="190" t="s">
        <v>107</v>
      </c>
      <c r="H4" s="191" t="s">
        <v>108</v>
      </c>
      <c r="I4" s="192" t="s">
        <v>26</v>
      </c>
      <c r="J4" s="400"/>
    </row>
    <row r="5" spans="2:10" ht="12">
      <c r="B5" s="193"/>
      <c r="C5" s="194"/>
      <c r="D5" s="194"/>
      <c r="E5" s="195"/>
      <c r="F5" s="196"/>
      <c r="G5" s="197"/>
      <c r="H5" s="198"/>
      <c r="I5" s="199" t="s">
        <v>27</v>
      </c>
      <c r="J5" s="398" t="s">
        <v>28</v>
      </c>
    </row>
    <row r="6" spans="2:10" ht="15" thickBot="1">
      <c r="B6" s="200" t="s">
        <v>109</v>
      </c>
      <c r="C6" s="201"/>
      <c r="D6" s="201"/>
      <c r="E6" s="202"/>
      <c r="F6" s="203"/>
      <c r="G6" s="204"/>
      <c r="H6" s="205"/>
      <c r="I6" s="206"/>
      <c r="J6" s="399"/>
    </row>
    <row r="7" spans="2:10" ht="12" customHeight="1">
      <c r="B7" s="207" t="s">
        <v>110</v>
      </c>
      <c r="C7" s="208"/>
      <c r="D7" s="209" t="s">
        <v>111</v>
      </c>
      <c r="E7" s="210"/>
      <c r="F7" s="211" t="s">
        <v>32</v>
      </c>
      <c r="G7" s="212">
        <v>298835.07988980715</v>
      </c>
      <c r="H7" s="213">
        <v>317220</v>
      </c>
      <c r="I7" s="214">
        <f aca="true" t="shared" si="0" ref="I7:I63">H7-G7</f>
        <v>18384.92011019285</v>
      </c>
      <c r="J7" s="215" t="s">
        <v>32</v>
      </c>
    </row>
    <row r="8" spans="2:10" ht="12">
      <c r="B8" s="216"/>
      <c r="C8" s="217"/>
      <c r="D8" s="218" t="s">
        <v>112</v>
      </c>
      <c r="E8" s="219"/>
      <c r="F8" s="220" t="s">
        <v>32</v>
      </c>
      <c r="G8" s="221">
        <v>20043.044077134986</v>
      </c>
      <c r="H8" s="222">
        <v>12690</v>
      </c>
      <c r="I8" s="223">
        <f t="shared" si="0"/>
        <v>-7353.044077134986</v>
      </c>
      <c r="J8" s="224" t="s">
        <v>32</v>
      </c>
    </row>
    <row r="9" spans="2:10" ht="12">
      <c r="B9" s="216"/>
      <c r="C9" s="225"/>
      <c r="D9" s="226" t="s">
        <v>113</v>
      </c>
      <c r="E9" s="227"/>
      <c r="F9" s="228" t="s">
        <v>32</v>
      </c>
      <c r="G9" s="229">
        <v>318878.12396694213</v>
      </c>
      <c r="H9" s="230">
        <f>SUM(H7:H8)</f>
        <v>329910</v>
      </c>
      <c r="I9" s="231">
        <f t="shared" si="0"/>
        <v>11031.876033057866</v>
      </c>
      <c r="J9" s="232" t="s">
        <v>32</v>
      </c>
    </row>
    <row r="10" spans="2:10" ht="12">
      <c r="B10" s="216"/>
      <c r="C10" s="233"/>
      <c r="D10" s="234" t="s">
        <v>114</v>
      </c>
      <c r="E10" s="235"/>
      <c r="F10" s="236" t="s">
        <v>32</v>
      </c>
      <c r="G10" s="237">
        <v>124925.2782369146</v>
      </c>
      <c r="H10" s="238">
        <v>153065</v>
      </c>
      <c r="I10" s="239">
        <f t="shared" si="0"/>
        <v>28139.7217630854</v>
      </c>
      <c r="J10" s="240" t="s">
        <v>32</v>
      </c>
    </row>
    <row r="11" spans="2:10" ht="12">
      <c r="B11" s="216"/>
      <c r="C11" s="217"/>
      <c r="D11" s="218" t="s">
        <v>115</v>
      </c>
      <c r="E11" s="219"/>
      <c r="F11" s="241" t="s">
        <v>32</v>
      </c>
      <c r="G11" s="242">
        <v>5055.096418732783</v>
      </c>
      <c r="H11" s="243">
        <v>2232</v>
      </c>
      <c r="I11" s="223">
        <f t="shared" si="0"/>
        <v>-2823.0964187327827</v>
      </c>
      <c r="J11" s="244" t="s">
        <v>32</v>
      </c>
    </row>
    <row r="12" spans="2:10" ht="12">
      <c r="B12" s="216"/>
      <c r="C12" s="225"/>
      <c r="D12" s="226" t="s">
        <v>116</v>
      </c>
      <c r="E12" s="227"/>
      <c r="F12" s="245" t="s">
        <v>32</v>
      </c>
      <c r="G12" s="246">
        <v>129980.37465564738</v>
      </c>
      <c r="H12" s="247">
        <f>SUM(H10:H11)</f>
        <v>155297</v>
      </c>
      <c r="I12" s="231">
        <f t="shared" si="0"/>
        <v>25316.625344352622</v>
      </c>
      <c r="J12" s="248" t="s">
        <v>32</v>
      </c>
    </row>
    <row r="13" spans="2:10" ht="15" thickBot="1">
      <c r="B13" s="249"/>
      <c r="C13" s="250"/>
      <c r="D13" s="250" t="s">
        <v>117</v>
      </c>
      <c r="E13" s="251"/>
      <c r="F13" s="252" t="s">
        <v>32</v>
      </c>
      <c r="G13" s="253">
        <v>448858.4986225895</v>
      </c>
      <c r="H13" s="254">
        <f>H9+H12</f>
        <v>485207</v>
      </c>
      <c r="I13" s="255">
        <f t="shared" si="0"/>
        <v>36348.50137741049</v>
      </c>
      <c r="J13" s="256" t="s">
        <v>32</v>
      </c>
    </row>
    <row r="14" spans="2:10" ht="12">
      <c r="B14" s="257" t="s">
        <v>118</v>
      </c>
      <c r="C14" s="258"/>
      <c r="D14" s="259"/>
      <c r="E14" s="260" t="s">
        <v>119</v>
      </c>
      <c r="F14" s="261">
        <v>222041</v>
      </c>
      <c r="G14" s="262">
        <v>233420.05159705158</v>
      </c>
      <c r="H14" s="263">
        <v>232491.1100478469</v>
      </c>
      <c r="I14" s="262">
        <f t="shared" si="0"/>
        <v>-928.9415492046974</v>
      </c>
      <c r="J14" s="264">
        <f aca="true" t="shared" si="1" ref="J14:J20">H14-F14</f>
        <v>10450.110047846887</v>
      </c>
    </row>
    <row r="15" spans="2:10" ht="12">
      <c r="B15" s="265"/>
      <c r="C15" s="258"/>
      <c r="D15" s="259"/>
      <c r="E15" s="266" t="s">
        <v>120</v>
      </c>
      <c r="F15" s="267">
        <v>16038</v>
      </c>
      <c r="G15" s="268">
        <v>14026.09090909091</v>
      </c>
      <c r="H15" s="269">
        <v>7382.799043062201</v>
      </c>
      <c r="I15" s="268">
        <f t="shared" si="0"/>
        <v>-6643.291866028709</v>
      </c>
      <c r="J15" s="270">
        <f t="shared" si="1"/>
        <v>-8655.200956937799</v>
      </c>
    </row>
    <row r="16" spans="2:10" ht="12">
      <c r="B16" s="265"/>
      <c r="C16" s="258"/>
      <c r="D16" s="271" t="s">
        <v>121</v>
      </c>
      <c r="E16" s="272"/>
      <c r="F16" s="273">
        <v>238079</v>
      </c>
      <c r="G16" s="274">
        <v>247446.1425061425</v>
      </c>
      <c r="H16" s="275">
        <v>239873.9090909091</v>
      </c>
      <c r="I16" s="246">
        <f t="shared" si="0"/>
        <v>-7572.233415233408</v>
      </c>
      <c r="J16" s="276">
        <f t="shared" si="1"/>
        <v>1794.9090909090883</v>
      </c>
    </row>
    <row r="17" spans="2:10" ht="12">
      <c r="B17" s="265"/>
      <c r="C17" s="258"/>
      <c r="D17" s="277"/>
      <c r="E17" s="278" t="s">
        <v>122</v>
      </c>
      <c r="F17" s="237">
        <v>117991</v>
      </c>
      <c r="G17" s="279">
        <v>102116.14742014742</v>
      </c>
      <c r="H17" s="280">
        <v>101497.45933014354</v>
      </c>
      <c r="I17" s="279">
        <f t="shared" si="0"/>
        <v>-618.6880900038814</v>
      </c>
      <c r="J17" s="281">
        <f t="shared" si="1"/>
        <v>-16493.540669856462</v>
      </c>
    </row>
    <row r="18" spans="2:10" ht="12">
      <c r="B18" s="265"/>
      <c r="C18" s="258"/>
      <c r="D18" s="259"/>
      <c r="E18" s="282" t="s">
        <v>123</v>
      </c>
      <c r="F18" s="267">
        <v>20995</v>
      </c>
      <c r="G18" s="268">
        <v>1678.6240786240787</v>
      </c>
      <c r="H18" s="269">
        <v>1196.1722488038276</v>
      </c>
      <c r="I18" s="268">
        <f t="shared" si="0"/>
        <v>-482.4518298202511</v>
      </c>
      <c r="J18" s="270">
        <f t="shared" si="1"/>
        <v>-19798.82775119617</v>
      </c>
    </row>
    <row r="19" spans="2:10" ht="12">
      <c r="B19" s="265"/>
      <c r="C19" s="258"/>
      <c r="D19" s="283" t="s">
        <v>124</v>
      </c>
      <c r="E19" s="284"/>
      <c r="F19" s="246">
        <v>138986</v>
      </c>
      <c r="G19" s="246">
        <v>103794.7714987715</v>
      </c>
      <c r="H19" s="247">
        <v>102693.63157894737</v>
      </c>
      <c r="I19" s="246">
        <f t="shared" si="0"/>
        <v>-1101.139919824127</v>
      </c>
      <c r="J19" s="276">
        <f t="shared" si="1"/>
        <v>-36292.368421052626</v>
      </c>
    </row>
    <row r="20" spans="2:10" ht="14.25">
      <c r="B20" s="265"/>
      <c r="C20" s="285"/>
      <c r="D20" s="286" t="s">
        <v>125</v>
      </c>
      <c r="E20" s="287"/>
      <c r="F20" s="288">
        <f>F16+F19</f>
        <v>377065</v>
      </c>
      <c r="G20" s="288">
        <v>351240.914004914</v>
      </c>
      <c r="H20" s="289">
        <v>342567.5406698565</v>
      </c>
      <c r="I20" s="290">
        <f t="shared" si="0"/>
        <v>-8673.37333505752</v>
      </c>
      <c r="J20" s="291">
        <f t="shared" si="1"/>
        <v>-34497.45933014352</v>
      </c>
    </row>
    <row r="21" spans="2:10" ht="12">
      <c r="B21" s="265"/>
      <c r="C21" s="292"/>
      <c r="D21" s="293"/>
      <c r="E21" s="294" t="s">
        <v>29</v>
      </c>
      <c r="F21" s="295">
        <v>27119</v>
      </c>
      <c r="G21" s="296">
        <v>36811.77886977887</v>
      </c>
      <c r="H21" s="297">
        <v>21527.124401913876</v>
      </c>
      <c r="I21" s="268">
        <f t="shared" si="0"/>
        <v>-15284.654467864995</v>
      </c>
      <c r="J21" s="298">
        <f>H21+H22+H23-F21</f>
        <v>162.5143540669851</v>
      </c>
    </row>
    <row r="22" spans="2:10" ht="12">
      <c r="B22" s="265"/>
      <c r="C22" s="299"/>
      <c r="D22" s="300"/>
      <c r="E22" s="294" t="s">
        <v>30</v>
      </c>
      <c r="F22" s="301"/>
      <c r="G22" s="268">
        <v>1973.1769041769041</v>
      </c>
      <c r="H22" s="269">
        <v>2037.8349282296651</v>
      </c>
      <c r="I22" s="268">
        <f t="shared" si="0"/>
        <v>64.658024052761</v>
      </c>
      <c r="J22" s="302"/>
    </row>
    <row r="23" spans="2:10" ht="12">
      <c r="B23" s="265"/>
      <c r="C23" s="299"/>
      <c r="D23" s="300"/>
      <c r="E23" s="294" t="s">
        <v>126</v>
      </c>
      <c r="F23" s="303"/>
      <c r="G23" s="304">
        <v>20600.7371007371</v>
      </c>
      <c r="H23" s="305">
        <v>3716.555023923445</v>
      </c>
      <c r="I23" s="268">
        <f t="shared" si="0"/>
        <v>-16884.182076813657</v>
      </c>
      <c r="J23" s="306"/>
    </row>
    <row r="24" spans="2:10" ht="12">
      <c r="B24" s="265"/>
      <c r="C24" s="299"/>
      <c r="D24" s="300"/>
      <c r="E24" s="294" t="s">
        <v>31</v>
      </c>
      <c r="F24" s="295" t="s">
        <v>32</v>
      </c>
      <c r="G24" s="304">
        <v>3532.1744471744473</v>
      </c>
      <c r="H24" s="305">
        <v>3762.0717703349283</v>
      </c>
      <c r="I24" s="268">
        <f t="shared" si="0"/>
        <v>229.89732316048094</v>
      </c>
      <c r="J24" s="298" t="s">
        <v>32</v>
      </c>
    </row>
    <row r="25" spans="2:10" ht="12">
      <c r="B25" s="265"/>
      <c r="C25" s="299"/>
      <c r="D25" s="300"/>
      <c r="E25" s="294" t="s">
        <v>33</v>
      </c>
      <c r="F25" s="301"/>
      <c r="G25" s="304">
        <v>3621.92118226601</v>
      </c>
      <c r="H25" s="305">
        <v>2996.9497607655503</v>
      </c>
      <c r="I25" s="268">
        <f t="shared" si="0"/>
        <v>-624.9714215004597</v>
      </c>
      <c r="J25" s="302"/>
    </row>
    <row r="26" spans="2:10" ht="12">
      <c r="B26" s="265"/>
      <c r="C26" s="299"/>
      <c r="D26" s="300"/>
      <c r="E26" s="307" t="s">
        <v>34</v>
      </c>
      <c r="F26" s="303"/>
      <c r="G26" s="304">
        <v>2672.4137931034484</v>
      </c>
      <c r="H26" s="305">
        <v>2200.2392344497607</v>
      </c>
      <c r="I26" s="268">
        <f t="shared" si="0"/>
        <v>-472.17455865368765</v>
      </c>
      <c r="J26" s="306"/>
    </row>
    <row r="27" spans="2:10" ht="12">
      <c r="B27" s="265"/>
      <c r="C27" s="299"/>
      <c r="D27" s="300"/>
      <c r="E27" s="294" t="s">
        <v>35</v>
      </c>
      <c r="F27" s="308">
        <v>995</v>
      </c>
      <c r="G27" s="304">
        <v>3371.849753694581</v>
      </c>
      <c r="H27" s="305">
        <v>289.4736842105263</v>
      </c>
      <c r="I27" s="268">
        <f t="shared" si="0"/>
        <v>-3082.376069484055</v>
      </c>
      <c r="J27" s="298">
        <f>H27+H28-F27</f>
        <v>-521.3157894736842</v>
      </c>
    </row>
    <row r="28" spans="2:10" ht="12">
      <c r="B28" s="265"/>
      <c r="C28" s="299"/>
      <c r="D28" s="300"/>
      <c r="E28" s="294" t="s">
        <v>36</v>
      </c>
      <c r="F28" s="309"/>
      <c r="G28" s="304">
        <v>0</v>
      </c>
      <c r="H28" s="305">
        <v>184.21052631578948</v>
      </c>
      <c r="I28" s="268">
        <f t="shared" si="0"/>
        <v>184.21052631578948</v>
      </c>
      <c r="J28" s="306"/>
    </row>
    <row r="29" spans="2:10" ht="12" customHeight="1">
      <c r="B29" s="265"/>
      <c r="C29" s="299"/>
      <c r="D29" s="300"/>
      <c r="E29" s="307" t="s">
        <v>127</v>
      </c>
      <c r="F29" s="310" t="s">
        <v>32</v>
      </c>
      <c r="G29" s="304">
        <v>117.58620689655173</v>
      </c>
      <c r="H29" s="305">
        <v>182.89473684210526</v>
      </c>
      <c r="I29" s="268">
        <f t="shared" si="0"/>
        <v>65.30852994555353</v>
      </c>
      <c r="J29" s="311" t="s">
        <v>32</v>
      </c>
    </row>
    <row r="30" spans="2:10" ht="12">
      <c r="B30" s="265"/>
      <c r="C30" s="299"/>
      <c r="D30" s="300"/>
      <c r="E30" s="294" t="s">
        <v>128</v>
      </c>
      <c r="F30" s="312">
        <v>10080</v>
      </c>
      <c r="G30" s="313">
        <v>24137.931034482757</v>
      </c>
      <c r="H30" s="314">
        <v>6230.382775119617</v>
      </c>
      <c r="I30" s="268">
        <f t="shared" si="0"/>
        <v>-17907.54825936314</v>
      </c>
      <c r="J30" s="315">
        <f>H30+H31-F30</f>
        <v>-2980.7177033492826</v>
      </c>
    </row>
    <row r="31" spans="2:10" ht="12">
      <c r="B31" s="265"/>
      <c r="C31" s="299"/>
      <c r="D31" s="300"/>
      <c r="E31" s="307" t="s">
        <v>129</v>
      </c>
      <c r="F31" s="316"/>
      <c r="G31" s="317">
        <v>4718.058968058968</v>
      </c>
      <c r="H31" s="318">
        <v>868.8995215311005</v>
      </c>
      <c r="I31" s="268">
        <f t="shared" si="0"/>
        <v>-3849.1594465278677</v>
      </c>
      <c r="J31" s="319"/>
    </row>
    <row r="32" spans="2:10" ht="12">
      <c r="B32" s="265"/>
      <c r="C32" s="299"/>
      <c r="D32" s="300"/>
      <c r="E32" s="294" t="s">
        <v>130</v>
      </c>
      <c r="F32" s="312" t="s">
        <v>32</v>
      </c>
      <c r="G32" s="304">
        <v>7371.007371007371</v>
      </c>
      <c r="H32" s="305">
        <v>5980.861244019139</v>
      </c>
      <c r="I32" s="268">
        <f t="shared" si="0"/>
        <v>-1390.146126988232</v>
      </c>
      <c r="J32" s="315" t="s">
        <v>32</v>
      </c>
    </row>
    <row r="33" spans="2:10" ht="12">
      <c r="B33" s="265"/>
      <c r="C33" s="299"/>
      <c r="D33" s="300"/>
      <c r="E33" s="294" t="s">
        <v>131</v>
      </c>
      <c r="F33" s="301"/>
      <c r="G33" s="304">
        <v>5756.953316953317</v>
      </c>
      <c r="H33" s="305">
        <v>3714.114832535885</v>
      </c>
      <c r="I33" s="268">
        <f t="shared" si="0"/>
        <v>-2042.838484417432</v>
      </c>
      <c r="J33" s="320"/>
    </row>
    <row r="34" spans="2:10" ht="12">
      <c r="B34" s="265"/>
      <c r="C34" s="299"/>
      <c r="D34" s="300"/>
      <c r="E34" s="294" t="s">
        <v>132</v>
      </c>
      <c r="F34" s="303"/>
      <c r="G34" s="317">
        <v>1150.2463054187192</v>
      </c>
      <c r="H34" s="318">
        <v>1818.1818181818182</v>
      </c>
      <c r="I34" s="268">
        <f t="shared" si="0"/>
        <v>667.935512763099</v>
      </c>
      <c r="J34" s="321"/>
    </row>
    <row r="35" spans="2:10" ht="12">
      <c r="B35" s="265"/>
      <c r="C35" s="299"/>
      <c r="D35" s="300"/>
      <c r="E35" s="322" t="s">
        <v>133</v>
      </c>
      <c r="F35" s="317">
        <v>4198</v>
      </c>
      <c r="G35" s="304">
        <v>3325.1231527093596</v>
      </c>
      <c r="H35" s="305">
        <v>10546.411483253589</v>
      </c>
      <c r="I35" s="268">
        <f t="shared" si="0"/>
        <v>7221.288330544229</v>
      </c>
      <c r="J35" s="394">
        <f aca="true" t="shared" si="2" ref="J35:J41">H35-F35</f>
        <v>6348.411483253589</v>
      </c>
    </row>
    <row r="36" spans="2:10" ht="12">
      <c r="B36" s="265"/>
      <c r="C36" s="299"/>
      <c r="D36" s="300"/>
      <c r="E36" s="323" t="s">
        <v>134</v>
      </c>
      <c r="F36" s="324">
        <v>39815</v>
      </c>
      <c r="G36" s="304">
        <v>1516.078624078624</v>
      </c>
      <c r="H36" s="305">
        <v>5536.181818181818</v>
      </c>
      <c r="I36" s="268">
        <f t="shared" si="0"/>
        <v>4020.1031941031943</v>
      </c>
      <c r="J36" s="395" t="s">
        <v>32</v>
      </c>
    </row>
    <row r="37" spans="2:10" ht="12">
      <c r="B37" s="265"/>
      <c r="C37" s="325"/>
      <c r="D37" s="326" t="s">
        <v>135</v>
      </c>
      <c r="E37" s="272"/>
      <c r="F37" s="273">
        <v>82207</v>
      </c>
      <c r="G37" s="274">
        <f>SUM(G21:G36)</f>
        <v>120677.03703053703</v>
      </c>
      <c r="H37" s="275">
        <f>SUM(H21:H36)</f>
        <v>71592.38755980862</v>
      </c>
      <c r="I37" s="290">
        <f t="shared" si="0"/>
        <v>-49084.649470728415</v>
      </c>
      <c r="J37" s="276">
        <f t="shared" si="2"/>
        <v>-10614.612440191384</v>
      </c>
    </row>
    <row r="38" spans="2:10" ht="15" thickBot="1">
      <c r="B38" s="327"/>
      <c r="C38" s="328" t="s">
        <v>136</v>
      </c>
      <c r="D38" s="328"/>
      <c r="E38" s="329"/>
      <c r="F38" s="330">
        <f>F20+F37</f>
        <v>459272</v>
      </c>
      <c r="G38" s="330">
        <f>G20+G37</f>
        <v>471917.951035451</v>
      </c>
      <c r="H38" s="331">
        <f>H20+H37</f>
        <v>414159.9282296651</v>
      </c>
      <c r="I38" s="332">
        <f t="shared" si="0"/>
        <v>-57758.022805785935</v>
      </c>
      <c r="J38" s="396">
        <f t="shared" si="2"/>
        <v>-45112.07177033491</v>
      </c>
    </row>
    <row r="39" spans="2:10" ht="12">
      <c r="B39" s="333" t="s">
        <v>37</v>
      </c>
      <c r="C39" s="334" t="s">
        <v>38</v>
      </c>
      <c r="D39" s="335"/>
      <c r="E39" s="336"/>
      <c r="F39" s="267">
        <v>58327</v>
      </c>
      <c r="G39" s="296">
        <v>55830.205882352944</v>
      </c>
      <c r="H39" s="297">
        <v>54473.55023923445</v>
      </c>
      <c r="I39" s="268">
        <f t="shared" si="0"/>
        <v>-1356.6556431184945</v>
      </c>
      <c r="J39" s="386">
        <f t="shared" si="2"/>
        <v>-3853.4497607655503</v>
      </c>
    </row>
    <row r="40" spans="2:10" ht="12">
      <c r="B40" s="337"/>
      <c r="C40" s="338" t="s">
        <v>137</v>
      </c>
      <c r="D40" s="339"/>
      <c r="E40" s="340"/>
      <c r="F40" s="341">
        <v>47453</v>
      </c>
      <c r="G40" s="317">
        <v>17930.686274509804</v>
      </c>
      <c r="H40" s="318">
        <v>15969.016746411484</v>
      </c>
      <c r="I40" s="268">
        <f t="shared" si="0"/>
        <v>-1961.6695280983204</v>
      </c>
      <c r="J40" s="397">
        <f t="shared" si="2"/>
        <v>-31483.983253588514</v>
      </c>
    </row>
    <row r="41" spans="2:10" ht="12">
      <c r="B41" s="337"/>
      <c r="C41" s="338" t="s">
        <v>138</v>
      </c>
      <c r="D41" s="339"/>
      <c r="E41" s="342"/>
      <c r="F41" s="221">
        <v>25339</v>
      </c>
      <c r="G41" s="317">
        <v>36094.794117647056</v>
      </c>
      <c r="H41" s="318">
        <v>28028.406698564595</v>
      </c>
      <c r="I41" s="268">
        <f t="shared" si="0"/>
        <v>-8066.387419082461</v>
      </c>
      <c r="J41" s="397">
        <f t="shared" si="2"/>
        <v>2689.406698564595</v>
      </c>
    </row>
    <row r="42" spans="2:10" ht="12">
      <c r="B42" s="337"/>
      <c r="C42" s="338" t="s">
        <v>39</v>
      </c>
      <c r="D42" s="339"/>
      <c r="E42" s="342"/>
      <c r="F42" s="324" t="s">
        <v>32</v>
      </c>
      <c r="G42" s="296">
        <v>9924.656862745098</v>
      </c>
      <c r="H42" s="297">
        <v>11272.272727272728</v>
      </c>
      <c r="I42" s="268">
        <f t="shared" si="0"/>
        <v>1347.61586452763</v>
      </c>
      <c r="J42" s="387" t="s">
        <v>32</v>
      </c>
    </row>
    <row r="43" spans="2:10" ht="12">
      <c r="B43" s="337"/>
      <c r="C43" s="338" t="s">
        <v>40</v>
      </c>
      <c r="D43" s="339"/>
      <c r="E43" s="342"/>
      <c r="F43" s="267">
        <v>12661</v>
      </c>
      <c r="G43" s="296">
        <v>9758.958333333334</v>
      </c>
      <c r="H43" s="297">
        <v>9241.583732057416</v>
      </c>
      <c r="I43" s="268">
        <f t="shared" si="0"/>
        <v>-517.3746012759184</v>
      </c>
      <c r="J43" s="386">
        <f>H43-F43</f>
        <v>-3419.4162679425845</v>
      </c>
    </row>
    <row r="44" spans="2:10" ht="12">
      <c r="B44" s="337"/>
      <c r="C44" s="338" t="s">
        <v>41</v>
      </c>
      <c r="D44" s="339"/>
      <c r="E44" s="342"/>
      <c r="F44" s="221">
        <v>12744</v>
      </c>
      <c r="G44" s="296">
        <v>13577.46568627451</v>
      </c>
      <c r="H44" s="297">
        <v>11303.052631578947</v>
      </c>
      <c r="I44" s="268">
        <f t="shared" si="0"/>
        <v>-2274.413054695564</v>
      </c>
      <c r="J44" s="386">
        <f>H44-F44</f>
        <v>-1440.9473684210534</v>
      </c>
    </row>
    <row r="45" spans="2:10" ht="12">
      <c r="B45" s="337"/>
      <c r="C45" s="338" t="s">
        <v>42</v>
      </c>
      <c r="D45" s="339"/>
      <c r="E45" s="340"/>
      <c r="F45" s="295">
        <v>32755</v>
      </c>
      <c r="G45" s="296">
        <v>2466.421568627451</v>
      </c>
      <c r="H45" s="297">
        <v>2558.129186602871</v>
      </c>
      <c r="I45" s="268">
        <f t="shared" si="0"/>
        <v>91.70761797541991</v>
      </c>
      <c r="J45" s="393">
        <f>H45+H46+H47+H48-F45</f>
        <v>16543.834928229662</v>
      </c>
    </row>
    <row r="46" spans="2:10" ht="12">
      <c r="B46" s="337"/>
      <c r="C46" s="343" t="s">
        <v>43</v>
      </c>
      <c r="D46" s="344"/>
      <c r="E46" s="345"/>
      <c r="F46" s="301"/>
      <c r="G46" s="346">
        <v>17484.446078431374</v>
      </c>
      <c r="H46" s="347">
        <v>16914.71770334928</v>
      </c>
      <c r="I46" s="268">
        <f t="shared" si="0"/>
        <v>-569.7283750820934</v>
      </c>
      <c r="J46" s="302"/>
    </row>
    <row r="47" spans="2:10" ht="12">
      <c r="B47" s="337"/>
      <c r="C47" s="343" t="s">
        <v>139</v>
      </c>
      <c r="D47" s="344"/>
      <c r="E47" s="348"/>
      <c r="F47" s="301"/>
      <c r="G47" s="346">
        <v>16851.12254901961</v>
      </c>
      <c r="H47" s="347">
        <v>11187.440191387559</v>
      </c>
      <c r="I47" s="268">
        <f t="shared" si="0"/>
        <v>-5663.682357632049</v>
      </c>
      <c r="J47" s="302"/>
    </row>
    <row r="48" spans="2:10" ht="12">
      <c r="B48" s="337"/>
      <c r="C48" s="349" t="s">
        <v>140</v>
      </c>
      <c r="D48" s="350"/>
      <c r="E48" s="351"/>
      <c r="F48" s="303"/>
      <c r="G48" s="346">
        <v>19112.960784313724</v>
      </c>
      <c r="H48" s="347">
        <v>18638.547846889953</v>
      </c>
      <c r="I48" s="268">
        <f t="shared" si="0"/>
        <v>-474.4129374237709</v>
      </c>
      <c r="J48" s="306"/>
    </row>
    <row r="49" spans="2:10" ht="12">
      <c r="B49" s="337"/>
      <c r="C49" s="352" t="s">
        <v>141</v>
      </c>
      <c r="D49" s="353"/>
      <c r="E49" s="342"/>
      <c r="F49" s="308">
        <v>35870</v>
      </c>
      <c r="G49" s="317">
        <v>18564.617647058825</v>
      </c>
      <c r="H49" s="318">
        <v>22086.212918660287</v>
      </c>
      <c r="I49" s="268">
        <f t="shared" si="0"/>
        <v>3521.5952716014617</v>
      </c>
      <c r="J49" s="393">
        <f>H49+H50-F49</f>
        <v>-5537.641148325361</v>
      </c>
    </row>
    <row r="50" spans="2:10" ht="12">
      <c r="B50" s="337"/>
      <c r="C50" s="338" t="s">
        <v>142</v>
      </c>
      <c r="D50" s="339"/>
      <c r="E50" s="342"/>
      <c r="F50" s="309"/>
      <c r="G50" s="296">
        <v>7899.575980392156</v>
      </c>
      <c r="H50" s="297">
        <v>8246.145933014353</v>
      </c>
      <c r="I50" s="268">
        <f t="shared" si="0"/>
        <v>346.569952622197</v>
      </c>
      <c r="J50" s="306"/>
    </row>
    <row r="51" spans="2:10" ht="12" customHeight="1">
      <c r="B51" s="337"/>
      <c r="C51" s="338" t="s">
        <v>143</v>
      </c>
      <c r="D51" s="339"/>
      <c r="E51" s="342"/>
      <c r="F51" s="295" t="s">
        <v>32</v>
      </c>
      <c r="G51" s="296">
        <v>12430.612745098038</v>
      </c>
      <c r="H51" s="297">
        <v>14064.586124401914</v>
      </c>
      <c r="I51" s="268">
        <f t="shared" si="0"/>
        <v>1633.9733793038758</v>
      </c>
      <c r="J51" s="354" t="s">
        <v>32</v>
      </c>
    </row>
    <row r="52" spans="2:10" ht="12" customHeight="1">
      <c r="B52" s="337"/>
      <c r="C52" s="338" t="s">
        <v>144</v>
      </c>
      <c r="D52" s="339"/>
      <c r="E52" s="342"/>
      <c r="F52" s="301"/>
      <c r="G52" s="296">
        <v>9353.208333333334</v>
      </c>
      <c r="H52" s="297">
        <v>12518.77033492823</v>
      </c>
      <c r="I52" s="268">
        <f t="shared" si="0"/>
        <v>3165.5620015948953</v>
      </c>
      <c r="J52" s="320"/>
    </row>
    <row r="53" spans="2:10" ht="12">
      <c r="B53" s="337"/>
      <c r="C53" s="338" t="s">
        <v>145</v>
      </c>
      <c r="D53" s="339"/>
      <c r="E53" s="342"/>
      <c r="F53" s="301"/>
      <c r="G53" s="296">
        <v>2965.2426470588234</v>
      </c>
      <c r="H53" s="297">
        <v>2810.44019138756</v>
      </c>
      <c r="I53" s="268">
        <f t="shared" si="0"/>
        <v>-154.8024556712635</v>
      </c>
      <c r="J53" s="320"/>
    </row>
    <row r="54" spans="2:10" ht="12">
      <c r="B54" s="337"/>
      <c r="C54" s="338" t="s">
        <v>146</v>
      </c>
      <c r="D54" s="339"/>
      <c r="E54" s="342"/>
      <c r="F54" s="316"/>
      <c r="G54" s="296">
        <v>11987.20588235294</v>
      </c>
      <c r="H54" s="297">
        <v>8328.421052631578</v>
      </c>
      <c r="I54" s="268">
        <f t="shared" si="0"/>
        <v>-3658.7848297213623</v>
      </c>
      <c r="J54" s="319"/>
    </row>
    <row r="55" spans="2:10" ht="12">
      <c r="B55" s="337"/>
      <c r="C55" s="338" t="s">
        <v>147</v>
      </c>
      <c r="D55" s="339"/>
      <c r="E55" s="342"/>
      <c r="F55" s="312">
        <v>4589</v>
      </c>
      <c r="G55" s="355">
        <v>7954.963235294118</v>
      </c>
      <c r="H55" s="356">
        <v>5490.61004784689</v>
      </c>
      <c r="I55" s="268">
        <f t="shared" si="0"/>
        <v>-2464.3531874472283</v>
      </c>
      <c r="J55" s="315">
        <f>H55+H56-F55</f>
        <v>4042.758373205741</v>
      </c>
    </row>
    <row r="56" spans="2:10" ht="12">
      <c r="B56" s="337"/>
      <c r="C56" s="338" t="s">
        <v>148</v>
      </c>
      <c r="D56" s="339"/>
      <c r="E56" s="340"/>
      <c r="F56" s="303"/>
      <c r="G56" s="317">
        <v>17436.696078431374</v>
      </c>
      <c r="H56" s="318">
        <v>3141.1483253588517</v>
      </c>
      <c r="I56" s="268">
        <f t="shared" si="0"/>
        <v>-14295.547753072522</v>
      </c>
      <c r="J56" s="321"/>
    </row>
    <row r="57" spans="2:10" ht="12">
      <c r="B57" s="337"/>
      <c r="C57" s="338" t="s">
        <v>149</v>
      </c>
      <c r="D57" s="339"/>
      <c r="E57" s="342"/>
      <c r="F57" s="295">
        <v>16126</v>
      </c>
      <c r="G57" s="296">
        <v>35039.92647058824</v>
      </c>
      <c r="H57" s="297">
        <v>33993.861244019135</v>
      </c>
      <c r="I57" s="268">
        <f t="shared" si="0"/>
        <v>-1046.0652265691024</v>
      </c>
      <c r="J57" s="391">
        <f>H57+H58-F57</f>
        <v>31599.148325358852</v>
      </c>
    </row>
    <row r="58" spans="2:10" ht="12">
      <c r="B58" s="337"/>
      <c r="C58" s="338" t="s">
        <v>150</v>
      </c>
      <c r="D58" s="339"/>
      <c r="E58" s="342"/>
      <c r="F58" s="303"/>
      <c r="G58" s="317">
        <v>16302.911764705883</v>
      </c>
      <c r="H58" s="318">
        <v>13731.287081339713</v>
      </c>
      <c r="I58" s="268">
        <f t="shared" si="0"/>
        <v>-2571.62468336617</v>
      </c>
      <c r="J58" s="392"/>
    </row>
    <row r="59" spans="2:10" ht="12">
      <c r="B59" s="337"/>
      <c r="C59" s="338" t="s">
        <v>151</v>
      </c>
      <c r="D59" s="339"/>
      <c r="E59" s="340"/>
      <c r="F59" s="267">
        <v>40831</v>
      </c>
      <c r="G59" s="296">
        <v>53723.98774509804</v>
      </c>
      <c r="H59" s="297">
        <v>53994.33732057416</v>
      </c>
      <c r="I59" s="268">
        <f t="shared" si="0"/>
        <v>270.349575476117</v>
      </c>
      <c r="J59" s="386">
        <f aca="true" t="shared" si="3" ref="J59:J64">H59-F59</f>
        <v>13163.33732057416</v>
      </c>
    </row>
    <row r="60" spans="2:10" ht="12">
      <c r="B60" s="337"/>
      <c r="C60" s="338" t="s">
        <v>152</v>
      </c>
      <c r="D60" s="339"/>
      <c r="E60" s="357"/>
      <c r="F60" s="358" t="s">
        <v>32</v>
      </c>
      <c r="G60" s="296">
        <v>8644.178921568628</v>
      </c>
      <c r="H60" s="297">
        <v>9690.968899521531</v>
      </c>
      <c r="I60" s="268">
        <f t="shared" si="0"/>
        <v>1046.7899779529034</v>
      </c>
      <c r="J60" s="387" t="s">
        <v>32</v>
      </c>
    </row>
    <row r="61" spans="2:10" ht="12">
      <c r="B61" s="337"/>
      <c r="C61" s="352" t="s">
        <v>153</v>
      </c>
      <c r="D61" s="353"/>
      <c r="E61" s="342"/>
      <c r="F61" s="359">
        <v>37625</v>
      </c>
      <c r="G61" s="296">
        <v>28979.142156862745</v>
      </c>
      <c r="H61" s="297">
        <v>28966.205741626793</v>
      </c>
      <c r="I61" s="268">
        <f t="shared" si="0"/>
        <v>-12.936415235952154</v>
      </c>
      <c r="J61" s="387">
        <f>H61-F61</f>
        <v>-8658.794258373207</v>
      </c>
    </row>
    <row r="62" spans="2:10" ht="12">
      <c r="B62" s="337"/>
      <c r="C62" s="334" t="s">
        <v>154</v>
      </c>
      <c r="D62" s="335"/>
      <c r="E62" s="340"/>
      <c r="F62" s="267">
        <v>41475</v>
      </c>
      <c r="G62" s="296">
        <v>32909.55882352941</v>
      </c>
      <c r="H62" s="297">
        <v>16975.346889952154</v>
      </c>
      <c r="I62" s="268">
        <f t="shared" si="0"/>
        <v>-15934.211933577259</v>
      </c>
      <c r="J62" s="387" t="s">
        <v>32</v>
      </c>
    </row>
    <row r="63" spans="1:10" ht="15" thickBot="1">
      <c r="A63" s="402"/>
      <c r="B63" s="401"/>
      <c r="C63" s="360" t="s">
        <v>44</v>
      </c>
      <c r="D63" s="360"/>
      <c r="E63" s="361"/>
      <c r="F63" s="362">
        <v>365795</v>
      </c>
      <c r="G63" s="362">
        <f>SUM(G39:G62)</f>
        <v>463223.5465686275</v>
      </c>
      <c r="H63" s="363">
        <f>SUM(H39:H62)</f>
        <v>413625.0598086123</v>
      </c>
      <c r="I63" s="364">
        <f t="shared" si="0"/>
        <v>-49598.48676001525</v>
      </c>
      <c r="J63" s="388">
        <f t="shared" si="3"/>
        <v>47830.05980861228</v>
      </c>
    </row>
    <row r="64" spans="1:10" ht="13.5">
      <c r="A64" s="402"/>
      <c r="B64" s="365" t="s">
        <v>45</v>
      </c>
      <c r="C64" s="366"/>
      <c r="D64" s="366"/>
      <c r="E64" s="367"/>
      <c r="F64" s="368">
        <f>F63/F38</f>
        <v>0.796467017366615</v>
      </c>
      <c r="G64" s="368">
        <f>G63/G38</f>
        <v>0.9815764489404423</v>
      </c>
      <c r="H64" s="368">
        <f>H63/H38</f>
        <v>0.9987085461808458</v>
      </c>
      <c r="I64" s="369">
        <f>H64-G64</f>
        <v>0.017132097240403543</v>
      </c>
      <c r="J64" s="389">
        <f t="shared" si="3"/>
        <v>0.20224152881423085</v>
      </c>
    </row>
    <row r="65" spans="1:10" ht="14.25" thickBot="1">
      <c r="A65" s="402"/>
      <c r="B65" s="370" t="s">
        <v>46</v>
      </c>
      <c r="C65" s="370"/>
      <c r="D65" s="371"/>
      <c r="E65" s="372"/>
      <c r="F65" s="373">
        <f>1-F64</f>
        <v>0.20353298263338504</v>
      </c>
      <c r="G65" s="373">
        <f>1-G64</f>
        <v>0.01842355105955773</v>
      </c>
      <c r="H65" s="373">
        <f>1-H64</f>
        <v>0.0012914538191541869</v>
      </c>
      <c r="I65" s="385">
        <f>H65-G65</f>
        <v>-0.017132097240403543</v>
      </c>
      <c r="J65" s="390">
        <f>H65-F65</f>
        <v>-0.20224152881423085</v>
      </c>
    </row>
    <row r="66" spans="2:10" ht="12">
      <c r="B66" s="88" t="s">
        <v>155</v>
      </c>
      <c r="C66" s="6"/>
      <c r="D66" s="374"/>
      <c r="E66" s="375"/>
      <c r="F66" s="376"/>
      <c r="G66" s="377"/>
      <c r="H66" s="378"/>
      <c r="I66" s="379"/>
      <c r="J66" s="375"/>
    </row>
    <row r="67" spans="2:10" ht="12">
      <c r="B67" s="6" t="s">
        <v>156</v>
      </c>
      <c r="C67" s="6"/>
      <c r="D67" s="380"/>
      <c r="E67" s="381"/>
      <c r="F67" s="382"/>
      <c r="G67" s="382"/>
      <c r="H67" s="383"/>
      <c r="I67" s="384"/>
      <c r="J67" s="384"/>
    </row>
  </sheetData>
  <sheetProtection/>
  <mergeCells count="44">
    <mergeCell ref="B64:E64"/>
    <mergeCell ref="B65:E65"/>
    <mergeCell ref="J51:J54"/>
    <mergeCell ref="F55:F56"/>
    <mergeCell ref="J55:J56"/>
    <mergeCell ref="F57:F58"/>
    <mergeCell ref="J57:J58"/>
    <mergeCell ref="C63:E63"/>
    <mergeCell ref="J30:J31"/>
    <mergeCell ref="F32:F34"/>
    <mergeCell ref="J32:J34"/>
    <mergeCell ref="C38:E38"/>
    <mergeCell ref="B39:B63"/>
    <mergeCell ref="F45:F48"/>
    <mergeCell ref="J45:J48"/>
    <mergeCell ref="F49:F50"/>
    <mergeCell ref="J49:J50"/>
    <mergeCell ref="F51:F54"/>
    <mergeCell ref="B14:B37"/>
    <mergeCell ref="C14:C19"/>
    <mergeCell ref="C21:D36"/>
    <mergeCell ref="F21:F23"/>
    <mergeCell ref="J21:J23"/>
    <mergeCell ref="F24:F26"/>
    <mergeCell ref="J24:J26"/>
    <mergeCell ref="F27:F28"/>
    <mergeCell ref="J27:J28"/>
    <mergeCell ref="F30:F31"/>
    <mergeCell ref="J5:J6"/>
    <mergeCell ref="B7:B13"/>
    <mergeCell ref="C7:C9"/>
    <mergeCell ref="D7:E7"/>
    <mergeCell ref="D8:E8"/>
    <mergeCell ref="D9:E9"/>
    <mergeCell ref="C10:C12"/>
    <mergeCell ref="D10:E10"/>
    <mergeCell ref="D11:E11"/>
    <mergeCell ref="D12:E12"/>
    <mergeCell ref="F4:F6"/>
    <mergeCell ref="G4:G6"/>
    <mergeCell ref="I5:I6"/>
    <mergeCell ref="B4:E4"/>
    <mergeCell ref="H4:H6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dcterms:created xsi:type="dcterms:W3CDTF">2007-03-28T02:36:34Z</dcterms:created>
  <dcterms:modified xsi:type="dcterms:W3CDTF">2011-07-21T06:09:00Z</dcterms:modified>
  <cp:category/>
  <cp:version/>
  <cp:contentType/>
  <cp:contentStatus/>
</cp:coreProperties>
</file>